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65" windowWidth="15480" windowHeight="9945" activeTab="7"/>
  </bookViews>
  <sheets>
    <sheet name="школы юноши" sheetId="1" r:id="rId1"/>
    <sheet name="школы девушки" sheetId="2" r:id="rId2"/>
    <sheet name="выборка" sheetId="3" state="hidden" r:id="rId3"/>
    <sheet name="выборка (2)" sheetId="4" state="hidden" r:id="rId4"/>
    <sheet name="ЛИЧНИКИ" sheetId="5" r:id="rId5"/>
    <sheet name="ИТОГ ОБЩИЙ" sheetId="6" r:id="rId6"/>
    <sheet name="ГРУППА А" sheetId="7" r:id="rId7"/>
    <sheet name="ГРУППА Б" sheetId="8" r:id="rId8"/>
    <sheet name="ИТОГ (2)" sheetId="9" state="hidden" r:id="rId9"/>
    <sheet name="Лист3" sheetId="10" state="hidden" r:id="rId10"/>
  </sheets>
  <externalReferences>
    <externalReference r:id="rId13"/>
  </externalReferences>
  <definedNames>
    <definedName name="_xlnm._FilterDatabase" localSheetId="6" hidden="1">'ГРУППА А'!$H$6:$J$6</definedName>
    <definedName name="_xlnm._FilterDatabase" localSheetId="7" hidden="1">'ГРУППА Б'!$B$6:$D$6</definedName>
    <definedName name="_xlnm._FilterDatabase" localSheetId="8" hidden="1">'ИТОГ (2)'!$F$4:$H$4</definedName>
    <definedName name="_xlnm._FilterDatabase" localSheetId="5" hidden="1">'ИТОГ ОБЩИЙ'!$F$6:$H$6</definedName>
  </definedNames>
  <calcPr fullCalcOnLoad="1"/>
</workbook>
</file>

<file path=xl/sharedStrings.xml><?xml version="1.0" encoding="utf-8"?>
<sst xmlns="http://schemas.openxmlformats.org/spreadsheetml/2006/main" count="999" uniqueCount="47">
  <si>
    <t>м</t>
  </si>
  <si>
    <t>Фамилия, имя</t>
  </si>
  <si>
    <t>Пол</t>
  </si>
  <si>
    <t>Рез-т</t>
  </si>
  <si>
    <t>Место</t>
  </si>
  <si>
    <t>№</t>
  </si>
  <si>
    <t>Место-к</t>
  </si>
  <si>
    <t>Фамилия, Имя</t>
  </si>
  <si>
    <r>
      <t>Результат</t>
    </r>
    <r>
      <rPr>
        <sz val="12"/>
        <rFont val="Arial Cyr"/>
        <family val="0"/>
      </rPr>
      <t xml:space="preserve"> мин:сек,десятые</t>
    </r>
  </si>
  <si>
    <t>Место в команде</t>
  </si>
  <si>
    <t>Лучшие результаты</t>
  </si>
  <si>
    <t>Командный результат</t>
  </si>
  <si>
    <t>Место команды</t>
  </si>
  <si>
    <t>Место в общем зачете</t>
  </si>
  <si>
    <t>ЦО</t>
  </si>
  <si>
    <t xml:space="preserve">Информация о кол-ве </t>
  </si>
  <si>
    <t>ОУ</t>
  </si>
  <si>
    <t>Кол-во 
учащихся
сентябрь 2015</t>
  </si>
  <si>
    <t>Итого:</t>
  </si>
  <si>
    <t>цо</t>
  </si>
  <si>
    <t>17 инт</t>
  </si>
  <si>
    <r>
      <t xml:space="preserve">Протокол соревнований по кроссу среди 7 классов </t>
    </r>
    <r>
      <rPr>
        <b/>
        <sz val="18"/>
        <rFont val="Arial Cyr"/>
        <family val="0"/>
      </rPr>
      <t>(юноши)</t>
    </r>
  </si>
  <si>
    <r>
      <t xml:space="preserve">Протокол соревнований по кроссу среди 7 классов </t>
    </r>
    <r>
      <rPr>
        <b/>
        <sz val="18"/>
        <rFont val="Arial Cyr"/>
        <family val="0"/>
      </rPr>
      <t>(девушки)</t>
    </r>
  </si>
  <si>
    <t>Школа</t>
  </si>
  <si>
    <t xml:space="preserve">школа </t>
  </si>
  <si>
    <t>результат</t>
  </si>
  <si>
    <t>девочки</t>
  </si>
  <si>
    <t>мальчики</t>
  </si>
  <si>
    <t>место</t>
  </si>
  <si>
    <t>№ п/п</t>
  </si>
  <si>
    <t>фамилия , имя</t>
  </si>
  <si>
    <t>школа</t>
  </si>
  <si>
    <t>Девушки</t>
  </si>
  <si>
    <t>Юноши</t>
  </si>
  <si>
    <t xml:space="preserve"> </t>
  </si>
  <si>
    <t>8-9</t>
  </si>
  <si>
    <t>снята</t>
  </si>
  <si>
    <t>21.09.2018      ЦПКиО</t>
  </si>
  <si>
    <t>2-3</t>
  </si>
  <si>
    <t>Итоговые результаты городских соревнований «Президентские состязания «Стартуют все!» среди 7 классов. Кросс 1000 м</t>
  </si>
  <si>
    <t>21-22</t>
  </si>
  <si>
    <t>ЗОЛ АНА</t>
  </si>
  <si>
    <t>ЧЕР МАР</t>
  </si>
  <si>
    <t>БАР ЕКА</t>
  </si>
  <si>
    <t>ЯКО МАК</t>
  </si>
  <si>
    <t>СТР АРТ</t>
  </si>
  <si>
    <t>ЧЕР НИК</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</si>
</sst>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mm:ss.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FC19]d\ mmmm\ yyyy\ &quot;г.&quot;"/>
  </numFmts>
  <fonts count="62">
    <font>
      <sz val="11"/>
      <color theme="1"/>
      <name val="Calibri"/>
      <family val="2"/>
    </font>
    <font>
      <sz val="11"/>
      <color indexed="8"/>
      <name val="Calibri"/>
      <family val="2"/>
    </font>
    <font>
      <b/>
      <i/>
      <sz val="10"/>
      <name val="Arial Cyr"/>
      <family val="0"/>
    </font>
    <font>
      <sz val="10"/>
      <name val="Arial Cyr"/>
      <family val="0"/>
    </font>
    <font>
      <sz val="12"/>
      <name val="Arial Cyr"/>
      <family val="0"/>
    </font>
    <font>
      <b/>
      <sz val="12"/>
      <name val="Arial Cyr"/>
      <family val="0"/>
    </font>
    <font>
      <sz val="18"/>
      <name val="Arial Cyr"/>
      <family val="0"/>
    </font>
    <font>
      <b/>
      <sz val="18"/>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Arial Cyr"/>
      <family val="0"/>
    </font>
    <font>
      <sz val="11"/>
      <color indexed="8"/>
      <name val="Times New Roman"/>
      <family val="1"/>
    </font>
    <font>
      <sz val="10"/>
      <color indexed="9"/>
      <name val="Arial Cyr"/>
      <family val="0"/>
    </font>
    <font>
      <sz val="12"/>
      <color indexed="10"/>
      <name val="Arial Cyr"/>
      <family val="0"/>
    </font>
    <font>
      <sz val="11"/>
      <name val="Calibri"/>
      <family val="2"/>
    </font>
    <font>
      <b/>
      <sz val="11"/>
      <color indexed="10"/>
      <name val="Calibri"/>
      <family val="2"/>
    </font>
    <font>
      <b/>
      <sz val="12"/>
      <color indexed="8"/>
      <name val="Calibri"/>
      <family val="2"/>
    </font>
    <font>
      <b/>
      <i/>
      <sz val="11"/>
      <color indexed="8"/>
      <name val="Calibri"/>
      <family val="2"/>
    </font>
    <font>
      <b/>
      <u val="single"/>
      <sz val="11"/>
      <color indexed="8"/>
      <name val="Calibri"/>
      <family val="2"/>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Cyr"/>
      <family val="0"/>
    </font>
    <font>
      <sz val="11"/>
      <color theme="1"/>
      <name val="Times New Roman"/>
      <family val="1"/>
    </font>
    <font>
      <sz val="10"/>
      <color theme="0"/>
      <name val="Arial Cyr"/>
      <family val="0"/>
    </font>
    <font>
      <sz val="12"/>
      <color rgb="FFFF0000"/>
      <name val="Arial Cyr"/>
      <family val="0"/>
    </font>
    <font>
      <b/>
      <sz val="11"/>
      <color rgb="FFFF0000"/>
      <name val="Calibri"/>
      <family val="2"/>
    </font>
    <font>
      <b/>
      <sz val="12"/>
      <color theme="1"/>
      <name val="Calibri"/>
      <family val="2"/>
    </font>
    <font>
      <b/>
      <i/>
      <sz val="11"/>
      <color theme="1"/>
      <name val="Calibri"/>
      <family val="2"/>
    </font>
    <font>
      <b/>
      <u val="single"/>
      <sz val="11"/>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2"/>
        <bgColor indexed="64"/>
      </patternFill>
    </fill>
    <fill>
      <patternFill patternType="solid">
        <fgColor rgb="FF00B0F0"/>
        <bgColor indexed="64"/>
      </patternFill>
    </fill>
    <fill>
      <patternFill patternType="solid">
        <fgColor indexed="43"/>
        <bgColor indexed="64"/>
      </patternFill>
    </fill>
    <fill>
      <patternFill patternType="solid">
        <fgColor theme="0"/>
        <bgColor indexed="64"/>
      </patternFill>
    </fill>
    <fill>
      <patternFill patternType="solid">
        <fgColor theme="0" tint="-0.1499900072813034"/>
        <bgColor indexed="64"/>
      </patternFill>
    </fill>
    <fill>
      <patternFill patternType="solid">
        <fgColor theme="3"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top/>
      <bottom/>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4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3" fillId="0" borderId="0">
      <alignment/>
      <protection/>
    </xf>
    <xf numFmtId="0" fontId="48"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32" borderId="0" applyNumberFormat="0" applyBorder="0" applyAlignment="0" applyProtection="0"/>
  </cellStyleXfs>
  <cellXfs count="77">
    <xf numFmtId="0" fontId="0" fillId="0" borderId="0" xfId="0" applyFont="1" applyAlignment="1">
      <alignment/>
    </xf>
    <xf numFmtId="0" fontId="54" fillId="0" borderId="0" xfId="0" applyFont="1" applyAlignment="1" applyProtection="1">
      <alignment horizontal="center"/>
      <protection hidden="1"/>
    </xf>
    <xf numFmtId="0" fontId="2" fillId="33" borderId="10" xfId="0" applyFont="1" applyFill="1" applyBorder="1" applyAlignment="1" applyProtection="1">
      <alignment horizontal="center"/>
      <protection hidden="1"/>
    </xf>
    <xf numFmtId="0" fontId="0" fillId="0" borderId="10" xfId="0" applyBorder="1" applyAlignment="1">
      <alignment/>
    </xf>
    <xf numFmtId="0" fontId="0" fillId="34" borderId="10" xfId="0" applyFill="1" applyBorder="1" applyAlignment="1">
      <alignment/>
    </xf>
    <xf numFmtId="0" fontId="2" fillId="35" borderId="10" xfId="0" applyFont="1" applyFill="1" applyBorder="1" applyAlignment="1" applyProtection="1">
      <alignment horizontal="center"/>
      <protection hidden="1"/>
    </xf>
    <xf numFmtId="0" fontId="0" fillId="0" borderId="11" xfId="0" applyBorder="1" applyAlignment="1">
      <alignment/>
    </xf>
    <xf numFmtId="0" fontId="0" fillId="0" borderId="12" xfId="0" applyFill="1" applyBorder="1" applyAlignment="1">
      <alignment/>
    </xf>
    <xf numFmtId="0" fontId="0" fillId="0" borderId="0" xfId="0" applyFill="1" applyBorder="1" applyAlignment="1">
      <alignment/>
    </xf>
    <xf numFmtId="0" fontId="4" fillId="0" borderId="0" xfId="53" applyFont="1">
      <alignment/>
      <protection/>
    </xf>
    <xf numFmtId="0" fontId="4" fillId="0" borderId="0" xfId="53" applyFont="1" applyProtection="1">
      <alignment/>
      <protection locked="0"/>
    </xf>
    <xf numFmtId="0" fontId="4" fillId="0" borderId="0" xfId="53" applyFont="1" applyAlignment="1" applyProtection="1">
      <alignment horizontal="center"/>
      <protection locked="0"/>
    </xf>
    <xf numFmtId="0" fontId="4" fillId="0" borderId="0" xfId="53" applyFont="1" applyAlignment="1">
      <alignment horizontal="center"/>
      <protection/>
    </xf>
    <xf numFmtId="0" fontId="3" fillId="0" borderId="0" xfId="53">
      <alignment/>
      <protection/>
    </xf>
    <xf numFmtId="0" fontId="5" fillId="0" borderId="10" xfId="53" applyFont="1" applyBorder="1" applyAlignment="1" applyProtection="1">
      <alignment horizontal="center" wrapText="1"/>
      <protection locked="0"/>
    </xf>
    <xf numFmtId="0" fontId="5" fillId="0" borderId="10" xfId="53" applyFont="1" applyBorder="1" applyAlignment="1">
      <alignment horizontal="center" wrapText="1"/>
      <protection/>
    </xf>
    <xf numFmtId="0" fontId="4" fillId="0" borderId="10" xfId="53" applyFont="1" applyBorder="1" applyAlignment="1">
      <alignment horizontal="center" wrapText="1"/>
      <protection/>
    </xf>
    <xf numFmtId="0" fontId="3" fillId="0" borderId="0" xfId="53" applyAlignment="1">
      <alignment wrapText="1"/>
      <protection/>
    </xf>
    <xf numFmtId="0" fontId="4" fillId="0" borderId="10" xfId="53" applyFont="1" applyBorder="1" applyProtection="1">
      <alignment/>
      <protection locked="0"/>
    </xf>
    <xf numFmtId="172" fontId="4" fillId="0" borderId="10" xfId="53" applyNumberFormat="1" applyFont="1" applyBorder="1" applyAlignment="1" applyProtection="1">
      <alignment horizontal="center"/>
      <protection locked="0"/>
    </xf>
    <xf numFmtId="0" fontId="4" fillId="0" borderId="10" xfId="53" applyFont="1" applyBorder="1" applyAlignment="1">
      <alignment horizontal="center"/>
      <protection/>
    </xf>
    <xf numFmtId="172" fontId="4" fillId="0" borderId="10" xfId="53" applyNumberFormat="1" applyFont="1" applyBorder="1" applyAlignment="1">
      <alignment horizontal="center"/>
      <protection/>
    </xf>
    <xf numFmtId="172" fontId="4" fillId="0" borderId="0" xfId="53" applyNumberFormat="1" applyFont="1">
      <alignment/>
      <protection/>
    </xf>
    <xf numFmtId="0" fontId="3" fillId="0" borderId="0" xfId="53" applyProtection="1">
      <alignment/>
      <protection locked="0"/>
    </xf>
    <xf numFmtId="0" fontId="3" fillId="0" borderId="0" xfId="53" applyAlignment="1" applyProtection="1">
      <alignment horizontal="center"/>
      <protection locked="0"/>
    </xf>
    <xf numFmtId="0" fontId="3" fillId="0" borderId="0" xfId="53" applyAlignment="1">
      <alignment horizontal="center"/>
      <protection/>
    </xf>
    <xf numFmtId="0" fontId="5" fillId="0" borderId="10" xfId="53" applyFont="1" applyBorder="1" applyAlignment="1">
      <alignment horizontal="center" vertical="center" wrapText="1"/>
      <protection/>
    </xf>
    <xf numFmtId="0" fontId="5" fillId="0" borderId="10" xfId="53" applyFont="1" applyBorder="1" applyAlignment="1" applyProtection="1">
      <alignment horizontal="center" vertical="center" wrapText="1"/>
      <protection locked="0"/>
    </xf>
    <xf numFmtId="0" fontId="5" fillId="0" borderId="10" xfId="53" applyFont="1" applyFill="1" applyBorder="1" applyAlignment="1">
      <alignment horizontal="center" vertical="center" wrapText="1"/>
      <protection/>
    </xf>
    <xf numFmtId="0" fontId="4" fillId="0" borderId="10" xfId="53" applyFont="1" applyBorder="1" applyAlignment="1">
      <alignment horizontal="center" vertical="center" wrapText="1"/>
      <protection/>
    </xf>
    <xf numFmtId="0" fontId="0" fillId="34" borderId="10" xfId="0" applyFill="1" applyBorder="1" applyAlignment="1">
      <alignment horizontal="center"/>
    </xf>
    <xf numFmtId="0" fontId="55" fillId="34" borderId="10" xfId="0" applyFont="1" applyFill="1" applyBorder="1" applyAlignment="1">
      <alignment horizontal="center"/>
    </xf>
    <xf numFmtId="0" fontId="0" fillId="0" borderId="10" xfId="0" applyBorder="1" applyAlignment="1">
      <alignment horizontal="center"/>
    </xf>
    <xf numFmtId="0" fontId="36" fillId="0" borderId="0" xfId="0" applyFont="1" applyAlignment="1">
      <alignment/>
    </xf>
    <xf numFmtId="0" fontId="56" fillId="0" borderId="0" xfId="0" applyFont="1" applyAlignment="1" applyProtection="1">
      <alignment horizontal="center"/>
      <protection hidden="1"/>
    </xf>
    <xf numFmtId="0" fontId="4" fillId="36" borderId="10" xfId="53" applyFont="1" applyFill="1" applyBorder="1" applyProtection="1">
      <alignment/>
      <protection locked="0"/>
    </xf>
    <xf numFmtId="0" fontId="4" fillId="36" borderId="10" xfId="53" applyFont="1" applyFill="1" applyBorder="1" applyAlignment="1">
      <alignment horizontal="center" vertical="center"/>
      <protection/>
    </xf>
    <xf numFmtId="0" fontId="4" fillId="0" borderId="0" xfId="53" applyFont="1" applyAlignment="1">
      <alignment horizontal="center" vertical="center"/>
      <protection/>
    </xf>
    <xf numFmtId="0" fontId="4" fillId="0" borderId="10" xfId="53" applyFont="1" applyBorder="1" applyAlignment="1">
      <alignment horizontal="center" vertical="center"/>
      <protection/>
    </xf>
    <xf numFmtId="0" fontId="3" fillId="0" borderId="0" xfId="53" applyAlignment="1">
      <alignment horizontal="center" vertical="center"/>
      <protection/>
    </xf>
    <xf numFmtId="0" fontId="57" fillId="0" borderId="0" xfId="53" applyFont="1" applyProtection="1">
      <alignment/>
      <protection locked="0"/>
    </xf>
    <xf numFmtId="0" fontId="0" fillId="0" borderId="0" xfId="0" applyAlignment="1">
      <alignment wrapText="1"/>
    </xf>
    <xf numFmtId="0" fontId="0" fillId="0" borderId="0" xfId="0" applyAlignment="1">
      <alignment horizontal="center" vertical="center"/>
    </xf>
    <xf numFmtId="0" fontId="0" fillId="0" borderId="10" xfId="0" applyBorder="1" applyAlignment="1">
      <alignment horizontal="center" vertical="center"/>
    </xf>
    <xf numFmtId="172" fontId="0" fillId="0" borderId="10" xfId="0" applyNumberFormat="1" applyBorder="1" applyAlignment="1">
      <alignment horizontal="center" vertical="center"/>
    </xf>
    <xf numFmtId="0" fontId="44" fillId="0" borderId="10" xfId="0" applyFont="1" applyBorder="1" applyAlignment="1">
      <alignment horizontal="center" vertical="center"/>
    </xf>
    <xf numFmtId="172" fontId="30" fillId="0" borderId="10" xfId="0" applyNumberFormat="1" applyFont="1" applyBorder="1" applyAlignment="1">
      <alignment horizontal="center" vertical="center"/>
    </xf>
    <xf numFmtId="0" fontId="44" fillId="9" borderId="10" xfId="0" applyFont="1" applyFill="1" applyBorder="1" applyAlignment="1">
      <alignment horizontal="center" vertical="center"/>
    </xf>
    <xf numFmtId="0" fontId="44" fillId="9" borderId="10" xfId="0" applyFont="1" applyFill="1" applyBorder="1" applyAlignment="1">
      <alignment horizontal="left" vertical="center"/>
    </xf>
    <xf numFmtId="47" fontId="44" fillId="9" borderId="10" xfId="0" applyNumberFormat="1" applyFont="1" applyFill="1" applyBorder="1" applyAlignment="1">
      <alignment horizontal="center" vertical="center"/>
    </xf>
    <xf numFmtId="0" fontId="44" fillId="14" borderId="10" xfId="0" applyFont="1" applyFill="1" applyBorder="1" applyAlignment="1">
      <alignment horizontal="center" vertical="center"/>
    </xf>
    <xf numFmtId="0" fontId="44" fillId="14" borderId="10" xfId="0" applyFont="1" applyFill="1" applyBorder="1" applyAlignment="1">
      <alignment horizontal="left" vertical="center"/>
    </xf>
    <xf numFmtId="47" fontId="44" fillId="14" borderId="10" xfId="0" applyNumberFormat="1" applyFont="1" applyFill="1" applyBorder="1" applyAlignment="1">
      <alignment horizontal="center" vertical="center"/>
    </xf>
    <xf numFmtId="0" fontId="44" fillId="37" borderId="10" xfId="0" applyFont="1" applyFill="1" applyBorder="1" applyAlignment="1">
      <alignment horizontal="center" vertical="center"/>
    </xf>
    <xf numFmtId="0" fontId="58" fillId="0" borderId="10" xfId="0" applyFont="1" applyBorder="1" applyAlignment="1">
      <alignment horizontal="center" vertical="center"/>
    </xf>
    <xf numFmtId="0" fontId="59" fillId="0" borderId="10" xfId="0" applyFont="1" applyBorder="1" applyAlignment="1">
      <alignment horizontal="center" vertical="center"/>
    </xf>
    <xf numFmtId="0" fontId="59" fillId="0" borderId="0" xfId="0" applyFont="1" applyAlignment="1">
      <alignment wrapText="1"/>
    </xf>
    <xf numFmtId="49" fontId="0" fillId="0" borderId="10" xfId="0" applyNumberFormat="1" applyBorder="1" applyAlignment="1">
      <alignment horizontal="center" vertical="center"/>
    </xf>
    <xf numFmtId="49" fontId="44" fillId="14" borderId="10" xfId="0" applyNumberFormat="1" applyFont="1" applyFill="1" applyBorder="1" applyAlignment="1">
      <alignment horizontal="center" vertical="center"/>
    </xf>
    <xf numFmtId="0" fontId="44" fillId="0" borderId="0" xfId="0" applyFont="1" applyBorder="1" applyAlignment="1">
      <alignment horizontal="center" vertical="center"/>
    </xf>
    <xf numFmtId="0" fontId="0" fillId="0" borderId="0" xfId="0" applyBorder="1" applyAlignment="1">
      <alignment horizontal="center" vertical="center"/>
    </xf>
    <xf numFmtId="0" fontId="59" fillId="0" borderId="10" xfId="0" applyFont="1" applyFill="1" applyBorder="1" applyAlignment="1">
      <alignment horizontal="center" vertical="center"/>
    </xf>
    <xf numFmtId="0" fontId="7" fillId="36" borderId="11" xfId="53" applyFont="1" applyFill="1" applyBorder="1" applyAlignment="1" applyProtection="1">
      <alignment horizontal="center" vertical="center"/>
      <protection locked="0"/>
    </xf>
    <xf numFmtId="0" fontId="7" fillId="36" borderId="13" xfId="53" applyFont="1" applyFill="1" applyBorder="1" applyAlignment="1" applyProtection="1">
      <alignment horizontal="center" vertical="center"/>
      <protection locked="0"/>
    </xf>
    <xf numFmtId="0" fontId="7" fillId="36" borderId="14" xfId="53" applyFont="1" applyFill="1" applyBorder="1" applyAlignment="1" applyProtection="1">
      <alignment horizontal="center" vertical="center"/>
      <protection locked="0"/>
    </xf>
    <xf numFmtId="172" fontId="4" fillId="0" borderId="11" xfId="53" applyNumberFormat="1" applyFont="1" applyBorder="1" applyAlignment="1">
      <alignment horizontal="center" vertical="center"/>
      <protection/>
    </xf>
    <xf numFmtId="172" fontId="4" fillId="0" borderId="13" xfId="53" applyNumberFormat="1" applyFont="1" applyBorder="1" applyAlignment="1">
      <alignment horizontal="center" vertical="center"/>
      <protection/>
    </xf>
    <xf numFmtId="172" fontId="4" fillId="0" borderId="14" xfId="53" applyNumberFormat="1" applyFont="1" applyBorder="1" applyAlignment="1">
      <alignment horizontal="center" vertical="center"/>
      <protection/>
    </xf>
    <xf numFmtId="0" fontId="4" fillId="0" borderId="11" xfId="53" applyFont="1" applyBorder="1" applyAlignment="1">
      <alignment horizontal="center" vertical="center"/>
      <protection/>
    </xf>
    <xf numFmtId="0" fontId="4" fillId="0" borderId="13" xfId="53" applyFont="1" applyBorder="1" applyAlignment="1">
      <alignment horizontal="center" vertical="center"/>
      <protection/>
    </xf>
    <xf numFmtId="0" fontId="4" fillId="0" borderId="14" xfId="53" applyFont="1" applyBorder="1" applyAlignment="1">
      <alignment horizontal="center" vertical="center"/>
      <protection/>
    </xf>
    <xf numFmtId="0" fontId="6" fillId="0" borderId="0" xfId="53" applyFont="1" applyAlignment="1" applyProtection="1">
      <alignment horizontal="center" vertical="center"/>
      <protection locked="0"/>
    </xf>
    <xf numFmtId="0" fontId="60" fillId="0" borderId="10" xfId="0" applyFont="1" applyBorder="1" applyAlignment="1">
      <alignment horizontal="center" vertical="center"/>
    </xf>
    <xf numFmtId="0" fontId="44" fillId="15" borderId="0" xfId="0" applyFont="1" applyFill="1" applyAlignment="1">
      <alignment horizontal="center" vertical="center"/>
    </xf>
    <xf numFmtId="0" fontId="44" fillId="38" borderId="0" xfId="0" applyFont="1" applyFill="1" applyAlignment="1">
      <alignment horizontal="center" vertical="center"/>
    </xf>
    <xf numFmtId="0" fontId="61" fillId="0" borderId="0" xfId="0" applyFont="1" applyAlignment="1">
      <alignment horizontal="center"/>
    </xf>
    <xf numFmtId="0" fontId="59" fillId="0" borderId="0" xfId="0" applyFont="1" applyAlignment="1">
      <alignment horizont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dxfs count="32">
    <dxf>
      <fill>
        <patternFill>
          <bgColor indexed="15"/>
        </patternFill>
      </fill>
    </dxf>
    <dxf>
      <fill>
        <patternFill>
          <bgColor indexed="11"/>
        </patternFill>
      </fill>
    </dxf>
    <dxf>
      <fill>
        <patternFill>
          <bgColor indexed="10"/>
        </patternFill>
      </fill>
    </dxf>
    <dxf>
      <fill>
        <patternFill>
          <bgColor indexed="47"/>
        </patternFill>
      </fill>
    </dxf>
    <dxf>
      <fill>
        <patternFill>
          <bgColor indexed="15"/>
        </patternFill>
      </fill>
    </dxf>
    <dxf>
      <fill>
        <patternFill>
          <bgColor indexed="11"/>
        </patternFill>
      </fill>
    </dxf>
    <dxf>
      <fill>
        <patternFill>
          <bgColor indexed="10"/>
        </patternFill>
      </fill>
    </dxf>
    <dxf>
      <fill>
        <patternFill>
          <bgColor indexed="47"/>
        </patternFill>
      </fill>
    </dxf>
    <dxf>
      <fill>
        <patternFill>
          <bgColor indexed="49"/>
        </patternFill>
      </fill>
    </dxf>
    <dxf>
      <fill>
        <patternFill>
          <bgColor indexed="11"/>
        </patternFill>
      </fill>
    </dxf>
    <dxf>
      <fill>
        <patternFill>
          <bgColor indexed="10"/>
        </patternFill>
      </fill>
    </dxf>
    <dxf>
      <fill>
        <patternFill>
          <bgColor indexed="49"/>
        </patternFill>
      </fill>
    </dxf>
    <dxf>
      <fill>
        <patternFill>
          <bgColor indexed="11"/>
        </patternFill>
      </fill>
    </dxf>
    <dxf>
      <fill>
        <patternFill>
          <bgColor indexed="10"/>
        </patternFill>
      </fill>
    </dxf>
    <dxf>
      <fill>
        <patternFill>
          <bgColor indexed="49"/>
        </patternFill>
      </fill>
    </dxf>
    <dxf>
      <fill>
        <patternFill>
          <bgColor indexed="11"/>
        </patternFill>
      </fill>
    </dxf>
    <dxf>
      <fill>
        <patternFill>
          <bgColor indexed="10"/>
        </patternFill>
      </fill>
    </dxf>
    <dxf>
      <fill>
        <patternFill>
          <bgColor indexed="49"/>
        </patternFill>
      </fill>
    </dxf>
    <dxf>
      <fill>
        <patternFill>
          <bgColor indexed="11"/>
        </patternFill>
      </fill>
    </dxf>
    <dxf>
      <fill>
        <patternFill>
          <bgColor indexed="10"/>
        </patternFill>
      </fill>
    </dxf>
    <dxf>
      <fill>
        <patternFill>
          <bgColor indexed="49"/>
        </patternFill>
      </fill>
    </dxf>
    <dxf>
      <fill>
        <patternFill>
          <bgColor indexed="11"/>
        </patternFill>
      </fill>
    </dxf>
    <dxf>
      <fill>
        <patternFill>
          <bgColor indexed="10"/>
        </patternFill>
      </fill>
    </dxf>
    <dxf>
      <fill>
        <patternFill>
          <bgColor indexed="49"/>
        </patternFill>
      </fill>
    </dxf>
    <dxf>
      <fill>
        <patternFill>
          <bgColor indexed="11"/>
        </patternFill>
      </fill>
    </dxf>
    <dxf>
      <fill>
        <patternFill>
          <bgColor indexed="10"/>
        </patternFill>
      </fill>
    </dxf>
    <dxf>
      <fill>
        <patternFill>
          <bgColor indexed="49"/>
        </patternFill>
      </fill>
    </dxf>
    <dxf>
      <fill>
        <patternFill>
          <bgColor indexed="11"/>
        </patternFill>
      </fill>
    </dxf>
    <dxf>
      <fill>
        <patternFill>
          <bgColor indexed="10"/>
        </patternFill>
      </fill>
    </dxf>
    <dxf>
      <fill>
        <patternFill>
          <bgColor indexed="49"/>
        </patternFill>
      </fill>
    </dxf>
    <dxf>
      <fill>
        <patternFill>
          <bgColor indexed="11"/>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p\Desktop\_VS-2013\&#1055;&#1088;&#1086;&#1090;&#1086;&#1082;&#1086;&#1083;&#1099;\_&#1079;&#1072;&#1087;&#1086;&#1083;&#1085;&#1077;&#1085;&#1085;&#1099;&#1077;\Protokol_VS_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списки кл"/>
      <sheetName val="1А"/>
      <sheetName val="1Б"/>
      <sheetName val="1В"/>
      <sheetName val="1Г"/>
      <sheetName val="2А"/>
      <sheetName val="2Б"/>
      <sheetName val="2В"/>
      <sheetName val="2Г"/>
      <sheetName val="3А"/>
      <sheetName val="3Б"/>
      <sheetName val="3В"/>
      <sheetName val="3Г"/>
      <sheetName val="4А"/>
      <sheetName val="4Б"/>
      <sheetName val="4В"/>
      <sheetName val="4Г"/>
      <sheetName val="Лучшие"/>
      <sheetName val="Сводный"/>
      <sheetName val="ЛЗ1"/>
      <sheetName val="ЛЗ2"/>
      <sheetName val="техлист"/>
    </sheetNames>
    <sheetDataSet>
      <sheetData sheetId="10">
        <row r="13">
          <cell r="B13" t="str">
            <v>Дяченко Илья</v>
          </cell>
        </row>
        <row r="14">
          <cell r="B14" t="str">
            <v>Иванов Сергей</v>
          </cell>
        </row>
        <row r="15">
          <cell r="B15" t="str">
            <v>Кобяков Иван</v>
          </cell>
        </row>
        <row r="16">
          <cell r="B16" t="str">
            <v>Кузин Евгений</v>
          </cell>
        </row>
        <row r="17">
          <cell r="B17" t="str">
            <v>Львов Данил</v>
          </cell>
        </row>
        <row r="18">
          <cell r="B18" t="str">
            <v>Лыков Степан</v>
          </cell>
        </row>
        <row r="19">
          <cell r="B19" t="str">
            <v>Мальков Никита</v>
          </cell>
        </row>
        <row r="20">
          <cell r="B20" t="str">
            <v>Мерзлов Родион</v>
          </cell>
        </row>
        <row r="21">
          <cell r="B21" t="str">
            <v>Петров Владислав</v>
          </cell>
        </row>
        <row r="22">
          <cell r="B22" t="str">
            <v>Самитов Марат</v>
          </cell>
        </row>
        <row r="23">
          <cell r="B23" t="str">
            <v>Темергалиев Фёдор</v>
          </cell>
        </row>
        <row r="24">
          <cell r="B24" t="str">
            <v>Тютюнов Слава</v>
          </cell>
        </row>
        <row r="25">
          <cell r="B25" t="str">
            <v>Фалькин Михаил</v>
          </cell>
        </row>
        <row r="26">
          <cell r="B26" t="str">
            <v>Кувакин Максим</v>
          </cell>
        </row>
        <row r="27">
          <cell r="B27" t="str">
            <v>Родионов Дмитрий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3" tint="0.39998000860214233"/>
  </sheetPr>
  <dimension ref="A1:M385"/>
  <sheetViews>
    <sheetView zoomScale="70" zoomScaleNormal="70" zoomScalePageLayoutView="0" workbookViewId="0" topLeftCell="A1">
      <selection activeCell="B381" sqref="B381:B385"/>
    </sheetView>
  </sheetViews>
  <sheetFormatPr defaultColWidth="9.140625" defaultRowHeight="15"/>
  <cols>
    <col min="1" max="1" width="4.28125" style="13" customWidth="1"/>
    <col min="2" max="2" width="17.57421875" style="23" customWidth="1"/>
    <col min="3" max="3" width="8.57421875" style="23" customWidth="1"/>
    <col min="4" max="4" width="14.140625" style="24" customWidth="1"/>
    <col min="5" max="5" width="10.8515625" style="25" customWidth="1"/>
    <col min="6" max="6" width="11.7109375" style="13" customWidth="1"/>
    <col min="7" max="7" width="12.140625" style="13" customWidth="1"/>
    <col min="8" max="8" width="11.28125" style="25" customWidth="1"/>
    <col min="9" max="9" width="9.140625" style="25" customWidth="1"/>
    <col min="10" max="16384" width="9.140625" style="13" customWidth="1"/>
  </cols>
  <sheetData>
    <row r="1" spans="1:9" ht="25.5" customHeight="1">
      <c r="A1" s="71" t="s">
        <v>21</v>
      </c>
      <c r="B1" s="71"/>
      <c r="C1" s="71"/>
      <c r="D1" s="71"/>
      <c r="E1" s="71"/>
      <c r="F1" s="71"/>
      <c r="G1" s="71"/>
      <c r="H1" s="71"/>
      <c r="I1" s="71"/>
    </row>
    <row r="2" spans="1:9" ht="15">
      <c r="A2" s="9"/>
      <c r="B2" s="40"/>
      <c r="C2" s="10"/>
      <c r="D2" s="11"/>
      <c r="E2" s="12"/>
      <c r="F2" s="9"/>
      <c r="G2" s="9"/>
      <c r="H2" s="12"/>
      <c r="I2" s="12"/>
    </row>
    <row r="3" spans="1:9" ht="15">
      <c r="A3" s="9"/>
      <c r="B3" s="10"/>
      <c r="C3" s="10"/>
      <c r="D3" s="11"/>
      <c r="E3" s="12"/>
      <c r="F3" s="9"/>
      <c r="G3" s="9"/>
      <c r="H3" s="12"/>
      <c r="I3" s="12"/>
    </row>
    <row r="4" spans="1:9" s="17" customFormat="1" ht="63">
      <c r="A4" s="26" t="s">
        <v>5</v>
      </c>
      <c r="B4" s="27" t="s">
        <v>7</v>
      </c>
      <c r="C4" s="27" t="s">
        <v>23</v>
      </c>
      <c r="D4" s="27" t="s">
        <v>8</v>
      </c>
      <c r="E4" s="26" t="s">
        <v>9</v>
      </c>
      <c r="F4" s="26" t="s">
        <v>10</v>
      </c>
      <c r="G4" s="26" t="s">
        <v>11</v>
      </c>
      <c r="H4" s="28" t="s">
        <v>12</v>
      </c>
      <c r="I4" s="29" t="s">
        <v>13</v>
      </c>
    </row>
    <row r="5" spans="1:9" ht="15">
      <c r="A5" s="36">
        <v>1</v>
      </c>
      <c r="B5" s="35"/>
      <c r="C5" s="62">
        <v>5</v>
      </c>
      <c r="D5" s="19">
        <v>0.002903935185185185</v>
      </c>
      <c r="E5" s="20">
        <f>IF(D5="","",RANK(D5,D5:D9,1))</f>
        <v>2</v>
      </c>
      <c r="F5" s="21">
        <f>IF(OR(E5=1,E5=2,E5=3,E5=4),D5,"")</f>
        <v>0.002903935185185185</v>
      </c>
      <c r="G5" s="65">
        <f>IF(SUM(F5:F9)=0,"",SUM(F5:F9))</f>
        <v>0.011809027777777776</v>
      </c>
      <c r="H5" s="68">
        <f>IF(ISERROR(RANK(G5,$G$5:$G$385,1)),"",RANK(G5,$G$5:$G$385,1))</f>
        <v>16</v>
      </c>
      <c r="I5" s="20">
        <f>IF(D5="","",RANK(D5,$D$5:$D$385,1))</f>
        <v>58</v>
      </c>
    </row>
    <row r="6" spans="1:9" ht="15">
      <c r="A6" s="36">
        <v>2</v>
      </c>
      <c r="B6" s="35"/>
      <c r="C6" s="63"/>
      <c r="D6" s="19">
        <v>0.002953703703703703</v>
      </c>
      <c r="E6" s="20">
        <f>IF(D6="","",RANK(D6,D5:D9,1))</f>
        <v>3</v>
      </c>
      <c r="F6" s="21">
        <f>IF(OR(E6=1,E6=2,E6=3,E6=4),D6,"")</f>
        <v>0.002953703703703703</v>
      </c>
      <c r="G6" s="66"/>
      <c r="H6" s="69"/>
      <c r="I6" s="20">
        <f>IF(D6="","",RANK(D6,$D$5:$D$385,1))</f>
        <v>77</v>
      </c>
    </row>
    <row r="7" spans="1:9" ht="15">
      <c r="A7" s="36">
        <v>3</v>
      </c>
      <c r="B7" s="35"/>
      <c r="C7" s="63"/>
      <c r="D7" s="19">
        <v>0.003296296296296296</v>
      </c>
      <c r="E7" s="20">
        <f>IF(D7="","",RANK(D7,D5:D9,1))</f>
        <v>5</v>
      </c>
      <c r="F7" s="21">
        <f>IF(OR(E7=1,E7=2,E7=3,E7=4),D7,"")</f>
      </c>
      <c r="G7" s="66"/>
      <c r="H7" s="69"/>
      <c r="I7" s="20">
        <f>IF(D7="","",RANK(D7,$D$5:$D$385,1))</f>
        <v>161</v>
      </c>
    </row>
    <row r="8" spans="1:9" ht="15">
      <c r="A8" s="36">
        <v>4</v>
      </c>
      <c r="B8" s="35"/>
      <c r="C8" s="63"/>
      <c r="D8" s="19">
        <v>0.0027569444444444442</v>
      </c>
      <c r="E8" s="20">
        <f>IF(D8="","",RANK(D8,D5:D9,1))</f>
        <v>1</v>
      </c>
      <c r="F8" s="21">
        <f>IF(OR(E8=1,E8=2,E8=3,E8=4),D8,"")</f>
        <v>0.0027569444444444442</v>
      </c>
      <c r="G8" s="66"/>
      <c r="H8" s="69"/>
      <c r="I8" s="20">
        <f>IF(D8="","",RANK(D8,$D$5:$D$385,1))</f>
        <v>25</v>
      </c>
    </row>
    <row r="9" spans="1:9" ht="15">
      <c r="A9" s="36">
        <v>5</v>
      </c>
      <c r="B9" s="35"/>
      <c r="C9" s="64"/>
      <c r="D9" s="19">
        <v>0.003194444444444444</v>
      </c>
      <c r="E9" s="20">
        <f>IF(D9="","",RANK(D9,D5:D9,1))</f>
        <v>4</v>
      </c>
      <c r="F9" s="21">
        <f>IF(OR(E9=1,E9=2,E9=3,E9=4),D9,"")</f>
        <v>0.003194444444444444</v>
      </c>
      <c r="G9" s="67"/>
      <c r="H9" s="70"/>
      <c r="I9" s="20">
        <f>IF(D9="","",RANK(D9,$D$5:$D$385,1))</f>
        <v>148</v>
      </c>
    </row>
    <row r="10" spans="1:9" ht="15">
      <c r="A10" s="37"/>
      <c r="B10" s="10"/>
      <c r="C10" s="10"/>
      <c r="D10" s="11"/>
      <c r="E10" s="12"/>
      <c r="F10" s="9"/>
      <c r="G10" s="22"/>
      <c r="H10" s="12"/>
      <c r="I10" s="12"/>
    </row>
    <row r="11" spans="1:9" ht="15">
      <c r="A11" s="37"/>
      <c r="B11" s="10"/>
      <c r="C11" s="10"/>
      <c r="D11" s="11"/>
      <c r="E11" s="12"/>
      <c r="F11" s="9"/>
      <c r="G11" s="9"/>
      <c r="H11" s="12"/>
      <c r="I11" s="12"/>
    </row>
    <row r="12" spans="1:9" ht="63">
      <c r="A12" s="26" t="s">
        <v>5</v>
      </c>
      <c r="B12" s="27" t="s">
        <v>7</v>
      </c>
      <c r="C12" s="27" t="s">
        <v>23</v>
      </c>
      <c r="D12" s="14" t="s">
        <v>8</v>
      </c>
      <c r="E12" s="26" t="s">
        <v>9</v>
      </c>
      <c r="F12" s="15" t="s">
        <v>10</v>
      </c>
      <c r="G12" s="26" t="s">
        <v>11</v>
      </c>
      <c r="H12" s="28" t="s">
        <v>12</v>
      </c>
      <c r="I12" s="16" t="s">
        <v>13</v>
      </c>
    </row>
    <row r="13" spans="1:9" ht="15">
      <c r="A13" s="38">
        <v>1</v>
      </c>
      <c r="B13" s="18"/>
      <c r="C13" s="62">
        <v>7</v>
      </c>
      <c r="D13" s="19">
        <v>0.002789351851851852</v>
      </c>
      <c r="E13" s="20">
        <f>IF(D13="","",RANK(D13,D13:D17,1))</f>
        <v>1</v>
      </c>
      <c r="F13" s="21">
        <f>IF(OR(E13=1,E13=2,E13=3,E13=4),D13,"")</f>
        <v>0.002789351851851852</v>
      </c>
      <c r="G13" s="65">
        <f>IF(SUM(F13:F17)=0,"",SUM(F13:F17))</f>
        <v>0.012657407407407409</v>
      </c>
      <c r="H13" s="68">
        <f>IF(ISERROR(RANK(G13,$G$5:$G$385,1)),"",RANK(G13,$G$5:$G$385,1))</f>
        <v>32</v>
      </c>
      <c r="I13" s="20">
        <f>IF(D13="","",RANK(D13,$D$5:$D$385,1))</f>
        <v>35</v>
      </c>
    </row>
    <row r="14" spans="1:9" ht="15">
      <c r="A14" s="38">
        <v>2</v>
      </c>
      <c r="B14" s="18"/>
      <c r="C14" s="63"/>
      <c r="D14" s="19">
        <v>0.003614583333333334</v>
      </c>
      <c r="E14" s="20">
        <f>IF(D14="","",RANK(D14,D13:D17,1))</f>
        <v>5</v>
      </c>
      <c r="F14" s="21">
        <f>IF(OR(E14=1,E14=2,E14=3,E14=4),D14,"")</f>
      </c>
      <c r="G14" s="66"/>
      <c r="H14" s="69"/>
      <c r="I14" s="20">
        <f>IF(D14="","",RANK(D14,$D$5:$D$385,1))</f>
        <v>183</v>
      </c>
    </row>
    <row r="15" spans="1:9" ht="15">
      <c r="A15" s="38">
        <v>3</v>
      </c>
      <c r="B15" s="18"/>
      <c r="C15" s="63"/>
      <c r="D15" s="19">
        <v>0.0034583333333333337</v>
      </c>
      <c r="E15" s="20">
        <f>IF(D15="","",RANK(D15,D13:D17,1))</f>
        <v>3</v>
      </c>
      <c r="F15" s="21">
        <f>IF(OR(E15=1,E15=2,E15=3,E15=4),D15,"")</f>
        <v>0.0034583333333333337</v>
      </c>
      <c r="G15" s="66"/>
      <c r="H15" s="69"/>
      <c r="I15" s="20">
        <f>IF(D15="","",RANK(D15,$D$5:$D$385,1))</f>
        <v>178</v>
      </c>
    </row>
    <row r="16" spans="1:9" ht="15">
      <c r="A16" s="38">
        <v>4</v>
      </c>
      <c r="B16" s="18"/>
      <c r="C16" s="63"/>
      <c r="D16" s="19">
        <v>0.0028136574074074075</v>
      </c>
      <c r="E16" s="20">
        <f>IF(D16="","",RANK(D16,D13:D17,1))</f>
        <v>2</v>
      </c>
      <c r="F16" s="21">
        <f>IF(OR(E16=1,E16=2,E16=3,E16=4),D16,"")</f>
        <v>0.0028136574074074075</v>
      </c>
      <c r="G16" s="66"/>
      <c r="H16" s="69"/>
      <c r="I16" s="20">
        <f>IF(D16="","",RANK(D16,$D$5:$D$385,1))</f>
        <v>37</v>
      </c>
    </row>
    <row r="17" spans="1:9" ht="15">
      <c r="A17" s="38">
        <v>5</v>
      </c>
      <c r="B17" s="18"/>
      <c r="C17" s="64"/>
      <c r="D17" s="19">
        <v>0.0035960648148148154</v>
      </c>
      <c r="E17" s="20">
        <f>IF(D17="","",RANK(D17,D13:D17,1))</f>
        <v>4</v>
      </c>
      <c r="F17" s="21">
        <f>IF(OR(E17=1,E17=2,E17=3,E17=4),D17,"")</f>
        <v>0.0035960648148148154</v>
      </c>
      <c r="G17" s="67"/>
      <c r="H17" s="70"/>
      <c r="I17" s="20">
        <f>IF(D17="","",RANK(D17,$D$5:$D$385,1))</f>
        <v>182</v>
      </c>
    </row>
    <row r="18" spans="1:9" ht="15">
      <c r="A18" s="37"/>
      <c r="B18" s="10"/>
      <c r="C18" s="10"/>
      <c r="D18" s="11"/>
      <c r="E18" s="12"/>
      <c r="F18" s="9"/>
      <c r="G18" s="9"/>
      <c r="H18" s="12"/>
      <c r="I18" s="12"/>
    </row>
    <row r="19" spans="1:9" ht="15">
      <c r="A19" s="37"/>
      <c r="B19" s="10"/>
      <c r="C19" s="10"/>
      <c r="D19" s="11"/>
      <c r="E19" s="12"/>
      <c r="F19" s="9"/>
      <c r="G19" s="9"/>
      <c r="H19" s="12"/>
      <c r="I19" s="12"/>
    </row>
    <row r="20" spans="1:9" ht="63">
      <c r="A20" s="26" t="s">
        <v>5</v>
      </c>
      <c r="B20" s="27" t="s">
        <v>7</v>
      </c>
      <c r="C20" s="27" t="s">
        <v>23</v>
      </c>
      <c r="D20" s="27" t="s">
        <v>8</v>
      </c>
      <c r="E20" s="26" t="s">
        <v>9</v>
      </c>
      <c r="F20" s="26" t="s">
        <v>10</v>
      </c>
      <c r="G20" s="26" t="s">
        <v>11</v>
      </c>
      <c r="H20" s="28" t="s">
        <v>12</v>
      </c>
      <c r="I20" s="29" t="s">
        <v>13</v>
      </c>
    </row>
    <row r="21" spans="1:9" ht="15">
      <c r="A21" s="38">
        <v>1</v>
      </c>
      <c r="B21" s="18"/>
      <c r="C21" s="62">
        <v>9</v>
      </c>
      <c r="D21" s="19">
        <v>0.0027337962962962962</v>
      </c>
      <c r="E21" s="20">
        <f>IF(D21="","",RANK(D21,D21:D25,1))</f>
        <v>2</v>
      </c>
      <c r="F21" s="21">
        <f>IF(OR(E21=1,E21=2,E21=3,E21=4),D21,"")</f>
        <v>0.0027337962962962962</v>
      </c>
      <c r="G21" s="65">
        <f>IF(SUM(F21:F25)=0,"",SUM(F21:F25))</f>
        <v>0.011056712962962963</v>
      </c>
      <c r="H21" s="68">
        <f>IF(ISERROR(RANK(G21,$G$5:$G$385,1)),"",RANK(G21,$G$5:$G$385,1))</f>
        <v>3</v>
      </c>
      <c r="I21" s="20">
        <f>IF(D21="","",RANK(D21,$D$5:$D$385,1))</f>
        <v>22</v>
      </c>
    </row>
    <row r="22" spans="1:9" ht="15">
      <c r="A22" s="38">
        <v>2</v>
      </c>
      <c r="B22" s="18"/>
      <c r="C22" s="63"/>
      <c r="D22" s="19">
        <v>0.002724537037037037</v>
      </c>
      <c r="E22" s="20">
        <f>IF(D22="","",RANK(D22,D21:D25,1))</f>
        <v>1</v>
      </c>
      <c r="F22" s="21">
        <f>IF(OR(E22=1,E22=2,E22=3,E22=4),D22,"")</f>
        <v>0.002724537037037037</v>
      </c>
      <c r="G22" s="66"/>
      <c r="H22" s="69"/>
      <c r="I22" s="20">
        <f>IF(D22="","",RANK(D22,$D$5:$D$385,1))</f>
        <v>17</v>
      </c>
    </row>
    <row r="23" spans="1:9" ht="15">
      <c r="A23" s="38">
        <v>3</v>
      </c>
      <c r="B23" s="18"/>
      <c r="C23" s="63"/>
      <c r="D23" s="19">
        <v>0.0029467592592592588</v>
      </c>
      <c r="E23" s="20">
        <f>IF(D23="","",RANK(D23,D21:D25,1))</f>
        <v>5</v>
      </c>
      <c r="F23" s="21">
        <f>IF(OR(E23=1,E23=2,E23=3,E23=4),D23,"")</f>
      </c>
      <c r="G23" s="66"/>
      <c r="H23" s="69"/>
      <c r="I23" s="20">
        <f>IF(D23="","",RANK(D23,$D$5:$D$385,1))</f>
        <v>75</v>
      </c>
    </row>
    <row r="24" spans="1:9" ht="15">
      <c r="A24" s="38">
        <v>4</v>
      </c>
      <c r="B24" s="18"/>
      <c r="C24" s="63"/>
      <c r="D24" s="19">
        <v>0.002831018518518518</v>
      </c>
      <c r="E24" s="20">
        <f>IF(D24="","",RANK(D24,D21:D25,1))</f>
        <v>4</v>
      </c>
      <c r="F24" s="21">
        <f>IF(OR(E24=1,E24=2,E24=3,E24=4),D24,"")</f>
        <v>0.002831018518518518</v>
      </c>
      <c r="G24" s="66"/>
      <c r="H24" s="69"/>
      <c r="I24" s="20">
        <f>IF(D24="","",RANK(D24,$D$5:$D$385,1))</f>
        <v>38</v>
      </c>
    </row>
    <row r="25" spans="1:9" ht="15">
      <c r="A25" s="38">
        <v>5</v>
      </c>
      <c r="B25" s="18"/>
      <c r="C25" s="64"/>
      <c r="D25" s="19">
        <v>0.002767361111111111</v>
      </c>
      <c r="E25" s="20">
        <f>IF(D25="","",RANK(D25,D21:D25,1))</f>
        <v>3</v>
      </c>
      <c r="F25" s="21">
        <f>IF(OR(E25=1,E25=2,E25=3,E25=4),D25,"")</f>
        <v>0.002767361111111111</v>
      </c>
      <c r="G25" s="67"/>
      <c r="H25" s="70"/>
      <c r="I25" s="20">
        <f>IF(D25="","",RANK(D25,$D$5:$D$385,1))</f>
        <v>28</v>
      </c>
    </row>
    <row r="26" spans="1:9" ht="15">
      <c r="A26" s="37"/>
      <c r="B26" s="10"/>
      <c r="C26" s="10"/>
      <c r="D26" s="11"/>
      <c r="E26" s="12"/>
      <c r="F26" s="9"/>
      <c r="G26" s="22"/>
      <c r="H26" s="12"/>
      <c r="I26" s="12"/>
    </row>
    <row r="27" spans="1:9" ht="15">
      <c r="A27" s="37"/>
      <c r="B27" s="10"/>
      <c r="C27" s="10"/>
      <c r="D27" s="11"/>
      <c r="E27" s="12"/>
      <c r="F27" s="9"/>
      <c r="G27" s="9"/>
      <c r="H27" s="12"/>
      <c r="I27" s="12"/>
    </row>
    <row r="28" spans="1:9" ht="63">
      <c r="A28" s="26" t="s">
        <v>5</v>
      </c>
      <c r="B28" s="27" t="s">
        <v>7</v>
      </c>
      <c r="C28" s="27" t="s">
        <v>23</v>
      </c>
      <c r="D28" s="27" t="s">
        <v>8</v>
      </c>
      <c r="E28" s="26" t="s">
        <v>9</v>
      </c>
      <c r="F28" s="26" t="s">
        <v>10</v>
      </c>
      <c r="G28" s="26" t="s">
        <v>11</v>
      </c>
      <c r="H28" s="28" t="s">
        <v>12</v>
      </c>
      <c r="I28" s="29" t="s">
        <v>13</v>
      </c>
    </row>
    <row r="29" spans="1:9" ht="15">
      <c r="A29" s="38">
        <v>1</v>
      </c>
      <c r="B29" s="18"/>
      <c r="C29" s="62">
        <v>10</v>
      </c>
      <c r="D29" s="19">
        <v>0.0028483796296296295</v>
      </c>
      <c r="E29" s="20">
        <f>IF(D29="","",RANK(D29,D29:D33,1))</f>
        <v>1</v>
      </c>
      <c r="F29" s="21">
        <f>IF(OR(E29=1,E29=2,E29=3,E29=4),D29,"")</f>
        <v>0.0028483796296296295</v>
      </c>
      <c r="G29" s="65">
        <f>IF(SUM(F29:F33)=0,"",SUM(F29:F33))</f>
        <v>0.011599537037037038</v>
      </c>
      <c r="H29" s="68">
        <f>IF(ISERROR(RANK(G29,$G$5:$G$385,1)),"",RANK(G29,$G$5:$G$385,1))</f>
        <v>14</v>
      </c>
      <c r="I29" s="20">
        <f>IF(D29="","",RANK(D29,$D$5:$D$385,1))</f>
        <v>42</v>
      </c>
    </row>
    <row r="30" spans="1:9" ht="15">
      <c r="A30" s="38">
        <v>2</v>
      </c>
      <c r="B30" s="18"/>
      <c r="C30" s="63"/>
      <c r="D30" s="19">
        <v>0.002912037037037037</v>
      </c>
      <c r="E30" s="20">
        <f>IF(D30="","",RANK(D30,D29:D33,1))</f>
        <v>3</v>
      </c>
      <c r="F30" s="21">
        <f>IF(OR(E30=1,E30=2,E30=3,E30=4),D30,"")</f>
        <v>0.002912037037037037</v>
      </c>
      <c r="G30" s="66"/>
      <c r="H30" s="69"/>
      <c r="I30" s="20">
        <f>IF(D30="","",RANK(D30,$D$5:$D$385,1))</f>
        <v>64</v>
      </c>
    </row>
    <row r="31" spans="1:9" ht="15">
      <c r="A31" s="38">
        <v>3</v>
      </c>
      <c r="B31" s="18"/>
      <c r="C31" s="63"/>
      <c r="D31" s="19">
        <v>0.0029421296296296296</v>
      </c>
      <c r="E31" s="20">
        <f>IF(D31="","",RANK(D31,D29:D33,1))</f>
        <v>4</v>
      </c>
      <c r="F31" s="21">
        <f>IF(OR(E31=1,E31=2,E31=3,E31=4),D31,"")</f>
        <v>0.0029421296296296296</v>
      </c>
      <c r="G31" s="66"/>
      <c r="H31" s="69"/>
      <c r="I31" s="20">
        <f>IF(D31="","",RANK(D31,$D$5:$D$385,1))</f>
        <v>73</v>
      </c>
    </row>
    <row r="32" spans="1:9" ht="15">
      <c r="A32" s="38">
        <v>4</v>
      </c>
      <c r="B32" s="18"/>
      <c r="C32" s="63"/>
      <c r="D32" s="19">
        <v>0.002896990740740741</v>
      </c>
      <c r="E32" s="20">
        <f>IF(D32="","",RANK(D32,D29:D33,1))</f>
        <v>2</v>
      </c>
      <c r="F32" s="21">
        <f>IF(OR(E32=1,E32=2,E32=3,E32=4),D32,"")</f>
        <v>0.002896990740740741</v>
      </c>
      <c r="G32" s="66"/>
      <c r="H32" s="69"/>
      <c r="I32" s="20">
        <f>IF(D32="","",RANK(D32,$D$5:$D$385,1))</f>
        <v>56</v>
      </c>
    </row>
    <row r="33" spans="1:9" ht="15">
      <c r="A33" s="38">
        <v>5</v>
      </c>
      <c r="B33" s="18"/>
      <c r="C33" s="64"/>
      <c r="D33" s="19">
        <v>0.002957175925925926</v>
      </c>
      <c r="E33" s="20">
        <f>IF(D33="","",RANK(D33,D29:D33,1))</f>
        <v>5</v>
      </c>
      <c r="F33" s="21">
        <f>IF(OR(E33=1,E33=2,E33=3,E33=4),D33,"")</f>
      </c>
      <c r="G33" s="67"/>
      <c r="H33" s="70"/>
      <c r="I33" s="20">
        <f>IF(D33="","",RANK(D33,$D$5:$D$385,1))</f>
        <v>78</v>
      </c>
    </row>
    <row r="34" spans="1:9" ht="15">
      <c r="A34" s="37"/>
      <c r="B34" s="10"/>
      <c r="C34" s="10"/>
      <c r="D34" s="11"/>
      <c r="E34" s="12"/>
      <c r="F34" s="9"/>
      <c r="G34" s="9"/>
      <c r="H34" s="12"/>
      <c r="I34" s="12"/>
    </row>
    <row r="35" spans="1:9" ht="15">
      <c r="A35" s="37"/>
      <c r="B35" s="10"/>
      <c r="C35" s="10"/>
      <c r="D35" s="11"/>
      <c r="E35" s="12"/>
      <c r="F35" s="9"/>
      <c r="G35" s="9"/>
      <c r="H35" s="12"/>
      <c r="I35" s="12"/>
    </row>
    <row r="36" spans="1:9" ht="63">
      <c r="A36" s="26" t="s">
        <v>5</v>
      </c>
      <c r="B36" s="27" t="s">
        <v>7</v>
      </c>
      <c r="C36" s="27" t="s">
        <v>23</v>
      </c>
      <c r="D36" s="27" t="s">
        <v>8</v>
      </c>
      <c r="E36" s="26" t="s">
        <v>9</v>
      </c>
      <c r="F36" s="26" t="s">
        <v>10</v>
      </c>
      <c r="G36" s="26" t="s">
        <v>11</v>
      </c>
      <c r="H36" s="28" t="s">
        <v>12</v>
      </c>
      <c r="I36" s="29" t="s">
        <v>13</v>
      </c>
    </row>
    <row r="37" spans="1:9" ht="15" customHeight="1">
      <c r="A37" s="38">
        <v>1</v>
      </c>
      <c r="B37" s="18"/>
      <c r="C37" s="62">
        <v>11</v>
      </c>
      <c r="D37" s="19">
        <v>0.0030000000000000005</v>
      </c>
      <c r="E37" s="20">
        <f>IF(D37="","",RANK(D37,D37:D41,1))</f>
        <v>2</v>
      </c>
      <c r="F37" s="21">
        <f>IF(OR(E37=1,E37=2,E37=3,E37=4),D37,"")</f>
        <v>0.0030000000000000005</v>
      </c>
      <c r="G37" s="65">
        <f>IF(SUM(F37:F41)=0,"",SUM(F37:F41))</f>
        <v>0.01217939814814815</v>
      </c>
      <c r="H37" s="68">
        <f>IF(ISERROR(RANK(G37,$G$5:$G$385,1)),"",RANK(G37,$G$5:$G$385,1))</f>
        <v>26</v>
      </c>
      <c r="I37" s="20">
        <f>IF(D37="","",RANK(D37,$D$5:$D$385,1))</f>
        <v>88</v>
      </c>
    </row>
    <row r="38" spans="1:9" ht="15" customHeight="1">
      <c r="A38" s="38">
        <v>2</v>
      </c>
      <c r="B38" s="18"/>
      <c r="C38" s="63"/>
      <c r="D38" s="19">
        <v>0.0029085648148148148</v>
      </c>
      <c r="E38" s="20">
        <f>IF(D38="","",RANK(D38,D37:D41,1))</f>
        <v>1</v>
      </c>
      <c r="F38" s="21">
        <f>IF(OR(E38=1,E38=2,E38=3,E38=4),D38,"")</f>
        <v>0.0029085648148148148</v>
      </c>
      <c r="G38" s="66"/>
      <c r="H38" s="69"/>
      <c r="I38" s="20">
        <f>IF(D38="","",RANK(D38,$D$5:$D$385,1))</f>
        <v>61</v>
      </c>
    </row>
    <row r="39" spans="1:9" ht="15" customHeight="1">
      <c r="A39" s="38">
        <v>3</v>
      </c>
      <c r="B39" s="18"/>
      <c r="C39" s="63"/>
      <c r="D39" s="19">
        <v>0.003314814814814815</v>
      </c>
      <c r="E39" s="20">
        <f>IF(D39="","",RANK(D39,D37:D41,1))</f>
        <v>5</v>
      </c>
      <c r="F39" s="21">
        <f>IF(OR(E39=1,E39=2,E39=3,E39=4),D39,"")</f>
      </c>
      <c r="G39" s="66"/>
      <c r="H39" s="69"/>
      <c r="I39" s="20">
        <f>IF(D39="","",RANK(D39,$D$5:$D$385,1))</f>
        <v>163</v>
      </c>
    </row>
    <row r="40" spans="1:9" ht="15" customHeight="1">
      <c r="A40" s="38">
        <v>4</v>
      </c>
      <c r="B40" s="18"/>
      <c r="C40" s="63"/>
      <c r="D40" s="19">
        <v>0.003148148148148148</v>
      </c>
      <c r="E40" s="20">
        <f>IF(D40="","",RANK(D40,D37:D41,1))</f>
        <v>4</v>
      </c>
      <c r="F40" s="21">
        <f>IF(OR(E40=1,E40=2,E40=3,E40=4),D40,"")</f>
        <v>0.003148148148148148</v>
      </c>
      <c r="G40" s="66"/>
      <c r="H40" s="69"/>
      <c r="I40" s="20">
        <f>IF(D40="","",RANK(D40,$D$5:$D$385,1))</f>
        <v>138</v>
      </c>
    </row>
    <row r="41" spans="1:9" ht="15" customHeight="1">
      <c r="A41" s="38">
        <v>5</v>
      </c>
      <c r="B41" s="18"/>
      <c r="C41" s="64"/>
      <c r="D41" s="19">
        <v>0.0031226851851851854</v>
      </c>
      <c r="E41" s="20">
        <f>IF(D41="","",RANK(D41,D37:D41,1))</f>
        <v>3</v>
      </c>
      <c r="F41" s="21">
        <f>IF(OR(E41=1,E41=2,E41=3,E41=4),D41,"")</f>
        <v>0.0031226851851851854</v>
      </c>
      <c r="G41" s="67"/>
      <c r="H41" s="70"/>
      <c r="I41" s="20">
        <f>IF(D41="","",RANK(D41,$D$5:$D$385,1))</f>
        <v>128</v>
      </c>
    </row>
    <row r="42" spans="1:9" ht="15">
      <c r="A42" s="37"/>
      <c r="B42" s="10"/>
      <c r="C42" s="10"/>
      <c r="D42" s="11"/>
      <c r="E42" s="12"/>
      <c r="F42" s="9"/>
      <c r="G42" s="9"/>
      <c r="H42" s="12"/>
      <c r="I42" s="12"/>
    </row>
    <row r="43" spans="1:9" ht="15">
      <c r="A43" s="37"/>
      <c r="B43" s="10"/>
      <c r="C43" s="10"/>
      <c r="D43" s="11"/>
      <c r="E43" s="12"/>
      <c r="F43" s="9"/>
      <c r="G43" s="9"/>
      <c r="H43" s="12"/>
      <c r="I43" s="12"/>
    </row>
    <row r="44" spans="1:9" ht="63">
      <c r="A44" s="26" t="s">
        <v>5</v>
      </c>
      <c r="B44" s="27" t="s">
        <v>7</v>
      </c>
      <c r="C44" s="27" t="s">
        <v>23</v>
      </c>
      <c r="D44" s="27" t="s">
        <v>8</v>
      </c>
      <c r="E44" s="26" t="s">
        <v>9</v>
      </c>
      <c r="F44" s="26" t="s">
        <v>10</v>
      </c>
      <c r="G44" s="26" t="s">
        <v>11</v>
      </c>
      <c r="H44" s="28" t="s">
        <v>12</v>
      </c>
      <c r="I44" s="29" t="s">
        <v>13</v>
      </c>
    </row>
    <row r="45" spans="1:9" ht="15">
      <c r="A45" s="38">
        <v>1</v>
      </c>
      <c r="B45" s="18"/>
      <c r="C45" s="62">
        <v>12</v>
      </c>
      <c r="D45" s="19">
        <v>0.0025578703703703705</v>
      </c>
      <c r="E45" s="20">
        <f>IF(D45="","",RANK(D45,D45:D49,1))</f>
        <v>1</v>
      </c>
      <c r="F45" s="21">
        <f>IF(OR(E45=1,E45=2,E45=3,E45=4),D45,"")</f>
        <v>0.0025578703703703705</v>
      </c>
      <c r="G45" s="65">
        <f>IF(SUM(F45:F49)=0,"",SUM(F45:F49))</f>
        <v>0.011075231481481481</v>
      </c>
      <c r="H45" s="68">
        <f>IF(ISERROR(RANK(G45,$G$5:$G$385,1)),"",RANK(G45,$G$5:$G$385,1))</f>
        <v>5</v>
      </c>
      <c r="I45" s="20">
        <f>IF(D45="","",RANK(D45,$D$5:$D$385,1))</f>
        <v>2</v>
      </c>
    </row>
    <row r="46" spans="1:9" ht="15">
      <c r="A46" s="38">
        <v>2</v>
      </c>
      <c r="B46" s="18"/>
      <c r="C46" s="63"/>
      <c r="D46" s="19">
        <v>0.002893518518518519</v>
      </c>
      <c r="E46" s="20">
        <f>IF(D46="","",RANK(D46,D45:D49,1))</f>
        <v>5</v>
      </c>
      <c r="F46" s="21">
        <f>IF(OR(E46=1,E46=2,E46=3,E46=4),D46,"")</f>
      </c>
      <c r="G46" s="66"/>
      <c r="H46" s="69"/>
      <c r="I46" s="20">
        <f>IF(D46="","",RANK(D46,$D$5:$D$385,1))</f>
        <v>55</v>
      </c>
    </row>
    <row r="47" spans="1:9" ht="15">
      <c r="A47" s="38">
        <v>3</v>
      </c>
      <c r="B47" s="18"/>
      <c r="C47" s="63"/>
      <c r="D47" s="19">
        <v>0.0027650462962962963</v>
      </c>
      <c r="E47" s="20">
        <f>IF(D47="","",RANK(D47,D45:D49,1))</f>
        <v>2</v>
      </c>
      <c r="F47" s="21">
        <f>IF(OR(E47=1,E47=2,E47=3,E47=4),D47,"")</f>
        <v>0.0027650462962962963</v>
      </c>
      <c r="G47" s="66"/>
      <c r="H47" s="69"/>
      <c r="I47" s="20">
        <f>IF(D47="","",RANK(D47,$D$5:$D$385,1))</f>
        <v>27</v>
      </c>
    </row>
    <row r="48" spans="1:9" ht="15">
      <c r="A48" s="38">
        <v>4</v>
      </c>
      <c r="B48" s="18"/>
      <c r="C48" s="63"/>
      <c r="D48" s="19">
        <v>0.0028831018518518515</v>
      </c>
      <c r="E48" s="20">
        <f>IF(D48="","",RANK(D48,D45:D49,1))</f>
        <v>4</v>
      </c>
      <c r="F48" s="21">
        <f>IF(OR(E48=1,E48=2,E48=3,E48=4),D48,"")</f>
        <v>0.0028831018518518515</v>
      </c>
      <c r="G48" s="66"/>
      <c r="H48" s="69"/>
      <c r="I48" s="20">
        <f>IF(D48="","",RANK(D48,$D$5:$D$385,1))</f>
        <v>51</v>
      </c>
    </row>
    <row r="49" spans="1:9" ht="15">
      <c r="A49" s="38">
        <v>5</v>
      </c>
      <c r="B49" s="18"/>
      <c r="C49" s="64"/>
      <c r="D49" s="19">
        <v>0.0028692129629629627</v>
      </c>
      <c r="E49" s="20">
        <f>IF(D49="","",RANK(D49,D45:D49,1))</f>
        <v>3</v>
      </c>
      <c r="F49" s="21">
        <f>IF(OR(E49=1,E49=2,E49=3,E49=4),D49,"")</f>
        <v>0.0028692129629629627</v>
      </c>
      <c r="G49" s="67"/>
      <c r="H49" s="70"/>
      <c r="I49" s="20">
        <f>IF(D49="","",RANK(D49,$D$5:$D$385,1))</f>
        <v>48</v>
      </c>
    </row>
    <row r="50" spans="1:9" ht="15">
      <c r="A50" s="37"/>
      <c r="B50" s="10"/>
      <c r="C50" s="10"/>
      <c r="D50" s="11"/>
      <c r="E50" s="12"/>
      <c r="F50" s="9"/>
      <c r="G50" s="22"/>
      <c r="H50" s="12"/>
      <c r="I50" s="12"/>
    </row>
    <row r="51" spans="1:9" ht="15">
      <c r="A51" s="37"/>
      <c r="B51" s="10"/>
      <c r="C51" s="10"/>
      <c r="D51" s="11"/>
      <c r="E51" s="12"/>
      <c r="F51" s="9"/>
      <c r="G51" s="9"/>
      <c r="H51" s="12"/>
      <c r="I51" s="12"/>
    </row>
    <row r="52" spans="1:9" ht="63">
      <c r="A52" s="26" t="s">
        <v>5</v>
      </c>
      <c r="B52" s="27" t="s">
        <v>7</v>
      </c>
      <c r="C52" s="27" t="s">
        <v>23</v>
      </c>
      <c r="D52" s="27" t="s">
        <v>8</v>
      </c>
      <c r="E52" s="26" t="s">
        <v>9</v>
      </c>
      <c r="F52" s="26" t="s">
        <v>10</v>
      </c>
      <c r="G52" s="26" t="s">
        <v>11</v>
      </c>
      <c r="H52" s="28" t="s">
        <v>12</v>
      </c>
      <c r="I52" s="29" t="s">
        <v>13</v>
      </c>
    </row>
    <row r="53" spans="1:9" ht="15">
      <c r="A53" s="38">
        <v>1</v>
      </c>
      <c r="B53" s="18"/>
      <c r="C53" s="62">
        <v>14</v>
      </c>
      <c r="D53" s="19">
        <v>0.003211805555555556</v>
      </c>
      <c r="E53" s="20">
        <f>IF(D53="","",RANK(D53,D53:D57,1))</f>
        <v>2</v>
      </c>
      <c r="F53" s="21">
        <f>IF(OR(E53=1,E53=2,E53=3,E53=4),D53,"")</f>
        <v>0.003211805555555556</v>
      </c>
      <c r="G53" s="65">
        <f>IF(SUM(F53:F57)=0,"",SUM(F53:F57))</f>
        <v>0.012653935185185186</v>
      </c>
      <c r="H53" s="68">
        <f>IF(ISERROR(RANK(G53,$G$5:$G$385,1)),"",RANK(G53,$G$5:$G$385,1))</f>
        <v>31</v>
      </c>
      <c r="I53" s="20">
        <f>IF(D53="","",RANK(D53,$D$5:$D$385,1))</f>
        <v>151</v>
      </c>
    </row>
    <row r="54" spans="1:9" ht="15">
      <c r="A54" s="38">
        <v>2</v>
      </c>
      <c r="B54" s="18"/>
      <c r="C54" s="63"/>
      <c r="D54" s="19">
        <v>0.003222222222222222</v>
      </c>
      <c r="E54" s="20">
        <f>IF(D54="","",RANK(D54,D53:D57,1))</f>
        <v>3</v>
      </c>
      <c r="F54" s="21">
        <f>IF(OR(E54=1,E54=2,E54=3,E54=4),D54,"")</f>
        <v>0.003222222222222222</v>
      </c>
      <c r="G54" s="66"/>
      <c r="H54" s="69"/>
      <c r="I54" s="20">
        <f>IF(D54="","",RANK(D54,$D$5:$D$385,1))</f>
        <v>153</v>
      </c>
    </row>
    <row r="55" spans="1:9" ht="15">
      <c r="A55" s="38">
        <v>3</v>
      </c>
      <c r="B55" s="18"/>
      <c r="C55" s="63"/>
      <c r="D55" s="19">
        <v>0.0027870370370370375</v>
      </c>
      <c r="E55" s="20">
        <f>IF(D55="","",RANK(D55,D53:D57,1))</f>
        <v>1</v>
      </c>
      <c r="F55" s="21">
        <f>IF(OR(E55=1,E55=2,E55=3,E55=4),D55,"")</f>
        <v>0.0027870370370370375</v>
      </c>
      <c r="G55" s="66"/>
      <c r="H55" s="69"/>
      <c r="I55" s="20">
        <f>IF(D55="","",RANK(D55,$D$5:$D$385,1))</f>
        <v>32</v>
      </c>
    </row>
    <row r="56" spans="1:9" ht="15">
      <c r="A56" s="38">
        <v>4</v>
      </c>
      <c r="B56" s="18"/>
      <c r="C56" s="63"/>
      <c r="D56" s="19">
        <v>0.0037106481481481487</v>
      </c>
      <c r="E56" s="20">
        <f>IF(D56="","",RANK(D56,D53:D57,1))</f>
        <v>5</v>
      </c>
      <c r="F56" s="21">
        <f>IF(OR(E56=1,E56=2,E56=3,E56=4),D56,"")</f>
      </c>
      <c r="G56" s="66"/>
      <c r="H56" s="69"/>
      <c r="I56" s="20">
        <f>IF(D56="","",RANK(D56,$D$5:$D$385,1))</f>
        <v>189</v>
      </c>
    </row>
    <row r="57" spans="1:9" ht="15">
      <c r="A57" s="38">
        <v>5</v>
      </c>
      <c r="B57" s="18"/>
      <c r="C57" s="64"/>
      <c r="D57" s="19">
        <v>0.0034328703703703704</v>
      </c>
      <c r="E57" s="20">
        <f>IF(D57="","",RANK(D57,D53:D57,1))</f>
        <v>4</v>
      </c>
      <c r="F57" s="21">
        <f>IF(OR(E57=1,E57=2,E57=3,E57=4),D57,"")</f>
        <v>0.0034328703703703704</v>
      </c>
      <c r="G57" s="67"/>
      <c r="H57" s="70"/>
      <c r="I57" s="20">
        <f>IF(D57="","",RANK(D57,$D$5:$D$385,1))</f>
        <v>174</v>
      </c>
    </row>
    <row r="58" ht="12.75">
      <c r="A58" s="39"/>
    </row>
    <row r="59" ht="12.75">
      <c r="A59" s="39"/>
    </row>
    <row r="60" spans="1:9" ht="63">
      <c r="A60" s="26" t="s">
        <v>5</v>
      </c>
      <c r="B60" s="27" t="s">
        <v>7</v>
      </c>
      <c r="C60" s="27" t="s">
        <v>23</v>
      </c>
      <c r="D60" s="27" t="s">
        <v>8</v>
      </c>
      <c r="E60" s="26" t="s">
        <v>9</v>
      </c>
      <c r="F60" s="26" t="s">
        <v>10</v>
      </c>
      <c r="G60" s="26" t="s">
        <v>11</v>
      </c>
      <c r="H60" s="28" t="s">
        <v>12</v>
      </c>
      <c r="I60" s="29" t="s">
        <v>13</v>
      </c>
    </row>
    <row r="61" spans="1:9" ht="15">
      <c r="A61" s="38">
        <v>1</v>
      </c>
      <c r="B61" s="18"/>
      <c r="C61" s="62">
        <v>17</v>
      </c>
      <c r="D61" s="19">
        <v>0.0031701388888888886</v>
      </c>
      <c r="E61" s="20">
        <f>IF(D61="","",RANK(D61,D61:D65,1))</f>
        <v>1</v>
      </c>
      <c r="F61" s="21">
        <f>IF(OR(E61=1,E61=2,E61=3,E61=4),D61,"")</f>
        <v>0.0031701388888888886</v>
      </c>
      <c r="G61" s="65">
        <f>IF(SUM(F61:F65)=0,"",SUM(F61:F65))</f>
        <v>0.013633101851851851</v>
      </c>
      <c r="H61" s="68">
        <f>IF(ISERROR(RANK(G61,$G$5:$G$385,1)),"",RANK(G61,$G$5:$G$385,1))</f>
        <v>37</v>
      </c>
      <c r="I61" s="20">
        <f>IF(D61="","",RANK(D61,$D$5:$D$385,1))</f>
        <v>143</v>
      </c>
    </row>
    <row r="62" spans="1:9" ht="15">
      <c r="A62" s="38">
        <v>2</v>
      </c>
      <c r="B62" s="18"/>
      <c r="C62" s="63"/>
      <c r="D62" s="19">
        <v>0.0036203703703703697</v>
      </c>
      <c r="E62" s="20">
        <f>IF(D62="","",RANK(D62,D61:D65,1))</f>
        <v>4</v>
      </c>
      <c r="F62" s="21">
        <f>IF(OR(E62=1,E62=2,E62=3,E62=4),D62,"")</f>
        <v>0.0036203703703703697</v>
      </c>
      <c r="G62" s="66"/>
      <c r="H62" s="69"/>
      <c r="I62" s="20">
        <f>IF(D62="","",RANK(D62,$D$5:$D$385,1))</f>
        <v>184</v>
      </c>
    </row>
    <row r="63" spans="1:9" ht="15">
      <c r="A63" s="38">
        <v>3</v>
      </c>
      <c r="B63" s="18"/>
      <c r="C63" s="63"/>
      <c r="D63" s="19">
        <v>0.0036261574074074074</v>
      </c>
      <c r="E63" s="20">
        <f>IF(D63="","",RANK(D63,D61:D65,1))</f>
        <v>5</v>
      </c>
      <c r="F63" s="21">
        <f>IF(OR(E63=1,E63=2,E63=3,E63=4),D63,"")</f>
      </c>
      <c r="G63" s="66"/>
      <c r="H63" s="69"/>
      <c r="I63" s="20">
        <f>IF(D63="","",RANK(D63,$D$5:$D$385,1))</f>
        <v>185</v>
      </c>
    </row>
    <row r="64" spans="1:9" ht="15">
      <c r="A64" s="38">
        <v>4</v>
      </c>
      <c r="B64" s="18"/>
      <c r="C64" s="63"/>
      <c r="D64" s="19">
        <v>0.003403935185185185</v>
      </c>
      <c r="E64" s="20">
        <f>IF(D64="","",RANK(D64,D61:D65,1))</f>
        <v>2</v>
      </c>
      <c r="F64" s="21">
        <f>IF(OR(E64=1,E64=2,E64=3,E64=4),D64,"")</f>
        <v>0.003403935185185185</v>
      </c>
      <c r="G64" s="66"/>
      <c r="H64" s="69"/>
      <c r="I64" s="20">
        <f>IF(D64="","",RANK(D64,$D$5:$D$385,1))</f>
        <v>171</v>
      </c>
    </row>
    <row r="65" spans="1:9" ht="15">
      <c r="A65" s="38">
        <v>5</v>
      </c>
      <c r="B65" s="18"/>
      <c r="C65" s="64"/>
      <c r="D65" s="19">
        <v>0.003438657407407407</v>
      </c>
      <c r="E65" s="20">
        <f>IF(D65="","",RANK(D65,D61:D65,1))</f>
        <v>3</v>
      </c>
      <c r="F65" s="21">
        <f>IF(OR(E65=1,E65=2,E65=3,E65=4),D65,"")</f>
        <v>0.003438657407407407</v>
      </c>
      <c r="G65" s="67"/>
      <c r="H65" s="70"/>
      <c r="I65" s="20">
        <f>IF(D65="","",RANK(D65,$D$5:$D$385,1))</f>
        <v>175</v>
      </c>
    </row>
    <row r="66" spans="1:9" ht="15">
      <c r="A66" s="37"/>
      <c r="B66" s="10"/>
      <c r="C66" s="10"/>
      <c r="D66" s="11"/>
      <c r="E66" s="12"/>
      <c r="F66" s="9"/>
      <c r="G66" s="22"/>
      <c r="H66" s="12"/>
      <c r="I66" s="12"/>
    </row>
    <row r="67" spans="1:9" ht="15">
      <c r="A67" s="37"/>
      <c r="B67" s="10"/>
      <c r="C67" s="10"/>
      <c r="D67" s="11"/>
      <c r="E67" s="12"/>
      <c r="F67" s="9"/>
      <c r="G67" s="9"/>
      <c r="H67" s="12"/>
      <c r="I67" s="12"/>
    </row>
    <row r="68" spans="1:9" ht="63">
      <c r="A68" s="26" t="s">
        <v>5</v>
      </c>
      <c r="B68" s="27" t="s">
        <v>7</v>
      </c>
      <c r="C68" s="27" t="s">
        <v>23</v>
      </c>
      <c r="D68" s="14" t="s">
        <v>8</v>
      </c>
      <c r="E68" s="26" t="s">
        <v>9</v>
      </c>
      <c r="F68" s="15" t="s">
        <v>10</v>
      </c>
      <c r="G68" s="26" t="s">
        <v>11</v>
      </c>
      <c r="H68" s="28" t="s">
        <v>12</v>
      </c>
      <c r="I68" s="16" t="s">
        <v>13</v>
      </c>
    </row>
    <row r="69" spans="1:9" ht="15">
      <c r="A69" s="38">
        <v>1</v>
      </c>
      <c r="B69" s="18"/>
      <c r="C69" s="62">
        <v>18</v>
      </c>
      <c r="D69" s="19">
        <v>0.0031458333333333334</v>
      </c>
      <c r="E69" s="20">
        <f>IF(D69="","",RANK(D69,D69:D73,1))</f>
        <v>2</v>
      </c>
      <c r="F69" s="21">
        <f>IF(OR(E69=1,E69=2,E69=3,E69=4),D69,"")</f>
        <v>0.0031458333333333334</v>
      </c>
      <c r="G69" s="65">
        <f>IF(SUM(F69:F73)=0,"",SUM(F69:F73))</f>
        <v>0.01528125</v>
      </c>
      <c r="H69" s="68">
        <f>IF(ISERROR(RANK(G69,$G$5:$G$385,1)),"",RANK(G69,$G$5:$G$385,1))</f>
        <v>42</v>
      </c>
      <c r="I69" s="20">
        <f>IF(D69="","",RANK(D69,$D$5:$D$385,1))</f>
        <v>135</v>
      </c>
    </row>
    <row r="70" spans="1:9" ht="15">
      <c r="A70" s="38">
        <v>2</v>
      </c>
      <c r="B70" s="18"/>
      <c r="C70" s="63"/>
      <c r="D70" s="19">
        <v>0.003059027777777778</v>
      </c>
      <c r="E70" s="20">
        <f>IF(D70="","",RANK(D70,D69:D73,1))</f>
        <v>1</v>
      </c>
      <c r="F70" s="21">
        <f>IF(OR(E70=1,E70=2,E70=3,E70=4),D70,"")</f>
        <v>0.003059027777777778</v>
      </c>
      <c r="G70" s="66"/>
      <c r="H70" s="69"/>
      <c r="I70" s="20">
        <f>IF(D70="","",RANK(D70,$D$5:$D$385,1))</f>
        <v>113</v>
      </c>
    </row>
    <row r="71" spans="1:9" ht="15">
      <c r="A71" s="38">
        <v>3</v>
      </c>
      <c r="B71" s="18"/>
      <c r="C71" s="63"/>
      <c r="D71" s="19">
        <v>0.004548611111111111</v>
      </c>
      <c r="E71" s="20">
        <f>IF(D71="","",RANK(D71,D69:D73,1))</f>
        <v>4</v>
      </c>
      <c r="F71" s="21">
        <f>IF(OR(E71=1,E71=2,E71=3,E71=4),D71,"")</f>
        <v>0.004548611111111111</v>
      </c>
      <c r="G71" s="66"/>
      <c r="H71" s="69"/>
      <c r="I71" s="20">
        <f>IF(D71="","",RANK(D71,$D$5:$D$385,1))</f>
        <v>203</v>
      </c>
    </row>
    <row r="72" spans="1:9" ht="15">
      <c r="A72" s="38">
        <v>4</v>
      </c>
      <c r="B72" s="18"/>
      <c r="C72" s="63"/>
      <c r="D72" s="19">
        <v>0.004527777777777777</v>
      </c>
      <c r="E72" s="20">
        <f>IF(D72="","",RANK(D72,D69:D73,1))</f>
        <v>3</v>
      </c>
      <c r="F72" s="21">
        <f>IF(OR(E72=1,E72=2,E72=3,E72=4),D72,"")</f>
        <v>0.004527777777777777</v>
      </c>
      <c r="G72" s="66"/>
      <c r="H72" s="69"/>
      <c r="I72" s="20">
        <f>IF(D72="","",RANK(D72,$D$5:$D$385,1))</f>
        <v>202</v>
      </c>
    </row>
    <row r="73" spans="1:9" ht="15">
      <c r="A73" s="38">
        <v>5</v>
      </c>
      <c r="B73" s="18"/>
      <c r="C73" s="64"/>
      <c r="D73" s="19"/>
      <c r="E73" s="20">
        <f>IF(D73="","",RANK(D73,D69:D73,1))</f>
      </c>
      <c r="F73" s="21">
        <f>IF(OR(E73=1,E73=2,E73=3,E73=4),D73,"")</f>
      </c>
      <c r="G73" s="67"/>
      <c r="H73" s="70"/>
      <c r="I73" s="20">
        <f>IF(D73="","",RANK(D73,$D$5:$D$385,1))</f>
      </c>
    </row>
    <row r="74" spans="1:9" ht="15">
      <c r="A74" s="37"/>
      <c r="B74" s="10"/>
      <c r="C74" s="10"/>
      <c r="D74" s="11"/>
      <c r="E74" s="12"/>
      <c r="F74" s="9"/>
      <c r="G74" s="9"/>
      <c r="H74" s="12"/>
      <c r="I74" s="12"/>
    </row>
    <row r="75" spans="1:9" ht="15">
      <c r="A75" s="37"/>
      <c r="B75" s="10"/>
      <c r="C75" s="10"/>
      <c r="D75" s="11"/>
      <c r="E75" s="12"/>
      <c r="F75" s="9"/>
      <c r="G75" s="9"/>
      <c r="H75" s="12"/>
      <c r="I75" s="12"/>
    </row>
    <row r="76" spans="1:9" ht="63">
      <c r="A76" s="26" t="s">
        <v>5</v>
      </c>
      <c r="B76" s="27" t="s">
        <v>7</v>
      </c>
      <c r="C76" s="27" t="s">
        <v>23</v>
      </c>
      <c r="D76" s="27" t="s">
        <v>8</v>
      </c>
      <c r="E76" s="26" t="s">
        <v>9</v>
      </c>
      <c r="F76" s="26" t="s">
        <v>10</v>
      </c>
      <c r="G76" s="26" t="s">
        <v>11</v>
      </c>
      <c r="H76" s="28" t="s">
        <v>12</v>
      </c>
      <c r="I76" s="29" t="s">
        <v>13</v>
      </c>
    </row>
    <row r="77" spans="1:9" ht="15">
      <c r="A77" s="38">
        <v>1</v>
      </c>
      <c r="B77" s="18"/>
      <c r="C77" s="62">
        <v>19</v>
      </c>
      <c r="D77" s="19">
        <v>0.002574074074074074</v>
      </c>
      <c r="E77" s="20">
        <f>IF(D77="","",RANK(D77,D77:D81,1))</f>
        <v>1</v>
      </c>
      <c r="F77" s="21">
        <f>IF(OR(E77=1,E77=2,E77=3,E77=4),D77,"")</f>
        <v>0.002574074074074074</v>
      </c>
      <c r="G77" s="65">
        <f>IF(SUM(F77:F81)=0,"",SUM(F77:F81))</f>
        <v>0.010819444444444444</v>
      </c>
      <c r="H77" s="68">
        <f>IF(ISERROR(RANK(G77,$G$5:$G$385,1)),"",RANK(G77,$G$5:$G$385,1))</f>
        <v>2</v>
      </c>
      <c r="I77" s="20">
        <f>IF(D77="","",RANK(D77,$D$5:$D$385,1))</f>
        <v>4</v>
      </c>
    </row>
    <row r="78" spans="1:9" ht="15">
      <c r="A78" s="38">
        <v>2</v>
      </c>
      <c r="B78" s="18"/>
      <c r="C78" s="63"/>
      <c r="D78" s="19">
        <v>0.0027766203703703703</v>
      </c>
      <c r="E78" s="20">
        <f>IF(D78="","",RANK(D78,D77:D81,1))</f>
        <v>3</v>
      </c>
      <c r="F78" s="21">
        <f>IF(OR(E78=1,E78=2,E78=3,E78=4),D78,"")</f>
        <v>0.0027766203703703703</v>
      </c>
      <c r="G78" s="66"/>
      <c r="H78" s="69"/>
      <c r="I78" s="20">
        <f>IF(D78="","",RANK(D78,$D$5:$D$385,1))</f>
        <v>30</v>
      </c>
    </row>
    <row r="79" spans="1:9" ht="15">
      <c r="A79" s="38">
        <v>3</v>
      </c>
      <c r="B79" s="18"/>
      <c r="C79" s="63"/>
      <c r="D79" s="19">
        <v>0.0026238425925925925</v>
      </c>
      <c r="E79" s="20">
        <f>IF(D79="","",RANK(D79,D77:D81,1))</f>
        <v>2</v>
      </c>
      <c r="F79" s="21">
        <f>IF(OR(E79=1,E79=2,E79=3,E79=4),D79,"")</f>
        <v>0.0026238425925925925</v>
      </c>
      <c r="G79" s="66"/>
      <c r="H79" s="69"/>
      <c r="I79" s="20">
        <f>IF(D79="","",RANK(D79,$D$5:$D$385,1))</f>
        <v>7</v>
      </c>
    </row>
    <row r="80" spans="1:9" ht="15">
      <c r="A80" s="38">
        <v>4</v>
      </c>
      <c r="B80" s="18"/>
      <c r="C80" s="63"/>
      <c r="D80" s="19">
        <v>0.0028449074074074075</v>
      </c>
      <c r="E80" s="20">
        <f>IF(D80="","",RANK(D80,D77:D81,1))</f>
        <v>4</v>
      </c>
      <c r="F80" s="21">
        <f>IF(OR(E80=1,E80=2,E80=3,E80=4),D80,"")</f>
        <v>0.0028449074074074075</v>
      </c>
      <c r="G80" s="66"/>
      <c r="H80" s="69"/>
      <c r="I80" s="20">
        <f>IF(D80="","",RANK(D80,$D$5:$D$385,1))</f>
        <v>41</v>
      </c>
    </row>
    <row r="81" spans="1:9" ht="15">
      <c r="A81" s="38">
        <v>5</v>
      </c>
      <c r="B81" s="18"/>
      <c r="C81" s="64"/>
      <c r="D81" s="19">
        <v>0.0028831018518518515</v>
      </c>
      <c r="E81" s="20">
        <f>IF(D81="","",RANK(D81,D77:D81,1))</f>
        <v>5</v>
      </c>
      <c r="F81" s="21">
        <f>IF(OR(E81=1,E81=2,E81=3,E81=4),D81,"")</f>
      </c>
      <c r="G81" s="67"/>
      <c r="H81" s="70"/>
      <c r="I81" s="20">
        <f>IF(D81="","",RANK(D81,$D$5:$D$385,1))</f>
        <v>51</v>
      </c>
    </row>
    <row r="82" spans="1:9" ht="15">
      <c r="A82" s="37"/>
      <c r="B82" s="10"/>
      <c r="C82" s="10"/>
      <c r="D82" s="11"/>
      <c r="E82" s="12"/>
      <c r="F82" s="9"/>
      <c r="G82" s="22"/>
      <c r="H82" s="12"/>
      <c r="I82" s="12"/>
    </row>
    <row r="83" spans="1:9" ht="15">
      <c r="A83" s="37"/>
      <c r="B83" s="10"/>
      <c r="C83" s="10"/>
      <c r="D83" s="11"/>
      <c r="E83" s="12"/>
      <c r="F83" s="9"/>
      <c r="G83" s="9"/>
      <c r="H83" s="12"/>
      <c r="I83" s="12"/>
    </row>
    <row r="84" spans="1:9" ht="63">
      <c r="A84" s="26" t="s">
        <v>5</v>
      </c>
      <c r="B84" s="27" t="s">
        <v>7</v>
      </c>
      <c r="C84" s="27" t="s">
        <v>23</v>
      </c>
      <c r="D84" s="27" t="s">
        <v>8</v>
      </c>
      <c r="E84" s="26" t="s">
        <v>9</v>
      </c>
      <c r="F84" s="26" t="s">
        <v>10</v>
      </c>
      <c r="G84" s="26" t="s">
        <v>11</v>
      </c>
      <c r="H84" s="28" t="s">
        <v>12</v>
      </c>
      <c r="I84" s="29" t="s">
        <v>13</v>
      </c>
    </row>
    <row r="85" spans="1:9" ht="15">
      <c r="A85" s="38">
        <v>1</v>
      </c>
      <c r="B85" s="18"/>
      <c r="C85" s="62">
        <v>20</v>
      </c>
      <c r="D85" s="19">
        <v>0.0030787037037037037</v>
      </c>
      <c r="E85" s="20">
        <f>IF(D85="","",RANK(D85,D85:D89,1))</f>
        <v>3</v>
      </c>
      <c r="F85" s="21">
        <f>IF(OR(E85=1,E85=2,E85=3,E85=4),D85,"")</f>
        <v>0.0030787037037037037</v>
      </c>
      <c r="G85" s="65">
        <f>IF(SUM(F85:F89)=0,"",SUM(F85:F89))</f>
        <v>0.012162037037037037</v>
      </c>
      <c r="H85" s="68">
        <f>IF(ISERROR(RANK(G85,$G$5:$G$385,1)),"",RANK(G85,$G$5:$G$385,1))</f>
        <v>25</v>
      </c>
      <c r="I85" s="20">
        <f>IF(D85="","",RANK(D85,$D$5:$D$385,1))</f>
        <v>118</v>
      </c>
    </row>
    <row r="86" spans="1:9" ht="15">
      <c r="A86" s="38">
        <v>2</v>
      </c>
      <c r="B86" s="18"/>
      <c r="C86" s="63"/>
      <c r="D86" s="19">
        <v>0.0029108796296296296</v>
      </c>
      <c r="E86" s="20">
        <f>IF(D86="","",RANK(D86,D85:D89,1))</f>
        <v>1</v>
      </c>
      <c r="F86" s="21">
        <f>IF(OR(E86=1,E86=2,E86=3,E86=4),D86,"")</f>
        <v>0.0029108796296296296</v>
      </c>
      <c r="G86" s="66"/>
      <c r="H86" s="69"/>
      <c r="I86" s="20">
        <f>IF(D86="","",RANK(D86,$D$5:$D$385,1))</f>
        <v>63</v>
      </c>
    </row>
    <row r="87" spans="1:9" ht="15">
      <c r="A87" s="38">
        <v>3</v>
      </c>
      <c r="B87" s="18"/>
      <c r="C87" s="63"/>
      <c r="D87" s="19">
        <v>0.0031446759259259258</v>
      </c>
      <c r="E87" s="20">
        <f>IF(D87="","",RANK(D87,D85:D89,1))</f>
        <v>4</v>
      </c>
      <c r="F87" s="21">
        <f>IF(OR(E87=1,E87=2,E87=3,E87=4),D87,"")</f>
        <v>0.0031446759259259258</v>
      </c>
      <c r="G87" s="66"/>
      <c r="H87" s="69"/>
      <c r="I87" s="20">
        <f>IF(D87="","",RANK(D87,$D$5:$D$385,1))</f>
        <v>134</v>
      </c>
    </row>
    <row r="88" spans="1:9" ht="15">
      <c r="A88" s="38">
        <v>4</v>
      </c>
      <c r="B88" s="18"/>
      <c r="C88" s="63"/>
      <c r="D88" s="19">
        <v>0.003909722222222222</v>
      </c>
      <c r="E88" s="20">
        <f>IF(D88="","",RANK(D88,D85:D89,1))</f>
        <v>5</v>
      </c>
      <c r="F88" s="21">
        <f>IF(OR(E88=1,E88=2,E88=3,E88=4),D88,"")</f>
      </c>
      <c r="G88" s="66"/>
      <c r="H88" s="69"/>
      <c r="I88" s="20">
        <f>IF(D88="","",RANK(D88,$D$5:$D$385,1))</f>
        <v>196</v>
      </c>
    </row>
    <row r="89" spans="1:9" ht="15">
      <c r="A89" s="38">
        <v>5</v>
      </c>
      <c r="B89" s="18"/>
      <c r="C89" s="64"/>
      <c r="D89" s="19">
        <v>0.003027777777777778</v>
      </c>
      <c r="E89" s="20">
        <f>IF(D89="","",RANK(D89,D85:D89,1))</f>
        <v>2</v>
      </c>
      <c r="F89" s="21">
        <f>IF(OR(E89=1,E89=2,E89=3,E89=4),D89,"")</f>
        <v>0.003027777777777778</v>
      </c>
      <c r="G89" s="67"/>
      <c r="H89" s="70"/>
      <c r="I89" s="20">
        <f>IF(D89="","",RANK(D89,$D$5:$D$385,1))</f>
        <v>99</v>
      </c>
    </row>
    <row r="90" spans="1:9" ht="15">
      <c r="A90" s="37"/>
      <c r="B90" s="10"/>
      <c r="C90" s="10"/>
      <c r="D90" s="11"/>
      <c r="E90" s="12"/>
      <c r="F90" s="9"/>
      <c r="G90" s="9"/>
      <c r="H90" s="12"/>
      <c r="I90" s="12"/>
    </row>
    <row r="91" spans="1:9" ht="15">
      <c r="A91" s="37"/>
      <c r="B91" s="10"/>
      <c r="C91" s="10"/>
      <c r="D91" s="11"/>
      <c r="E91" s="12"/>
      <c r="F91" s="9"/>
      <c r="G91" s="9"/>
      <c r="H91" s="12"/>
      <c r="I91" s="12"/>
    </row>
    <row r="92" spans="1:9" ht="63">
      <c r="A92" s="26" t="s">
        <v>5</v>
      </c>
      <c r="B92" s="27" t="s">
        <v>7</v>
      </c>
      <c r="C92" s="27" t="s">
        <v>23</v>
      </c>
      <c r="D92" s="27" t="s">
        <v>8</v>
      </c>
      <c r="E92" s="26" t="s">
        <v>9</v>
      </c>
      <c r="F92" s="26" t="s">
        <v>10</v>
      </c>
      <c r="G92" s="26" t="s">
        <v>11</v>
      </c>
      <c r="H92" s="28" t="s">
        <v>12</v>
      </c>
      <c r="I92" s="29" t="s">
        <v>13</v>
      </c>
    </row>
    <row r="93" spans="1:9" ht="15">
      <c r="A93" s="38">
        <v>1</v>
      </c>
      <c r="B93" s="18"/>
      <c r="C93" s="62">
        <v>22</v>
      </c>
      <c r="D93" s="19">
        <v>0.003399305555555555</v>
      </c>
      <c r="E93" s="20">
        <f>IF(D93="","",RANK(D93,D93:D97,1))</f>
        <v>3</v>
      </c>
      <c r="F93" s="21">
        <f>IF(OR(E93=1,E93=2,E93=3,E93=4),D93,"")</f>
        <v>0.003399305555555555</v>
      </c>
      <c r="G93" s="65">
        <f>IF(SUM(F93:F97)=0,"",SUM(F93:F97))</f>
        <v>0.01294212962962963</v>
      </c>
      <c r="H93" s="68">
        <f>IF(ISERROR(RANK(G93,$G$5:$G$385,1)),"",RANK(G93,$G$5:$G$385,1))</f>
        <v>34</v>
      </c>
      <c r="I93" s="20">
        <f>IF(D93="","",RANK(D93,$D$5:$D$385,1))</f>
        <v>170</v>
      </c>
    </row>
    <row r="94" spans="1:9" ht="15">
      <c r="A94" s="38">
        <v>2</v>
      </c>
      <c r="B94" s="18"/>
      <c r="C94" s="63"/>
      <c r="D94" s="19">
        <v>0.0034502314814814816</v>
      </c>
      <c r="E94" s="20">
        <f>IF(D94="","",RANK(D94,D93:D97,1))</f>
        <v>4</v>
      </c>
      <c r="F94" s="21">
        <f>IF(OR(E94=1,E94=2,E94=3,E94=4),D94,"")</f>
        <v>0.0034502314814814816</v>
      </c>
      <c r="G94" s="66"/>
      <c r="H94" s="69"/>
      <c r="I94" s="20">
        <f>IF(D94="","",RANK(D94,$D$5:$D$385,1))</f>
        <v>177</v>
      </c>
    </row>
    <row r="95" spans="1:9" ht="15">
      <c r="A95" s="38">
        <v>3</v>
      </c>
      <c r="B95" s="18"/>
      <c r="C95" s="63"/>
      <c r="D95" s="19">
        <v>0.0038298611111111107</v>
      </c>
      <c r="E95" s="20">
        <f>IF(D95="","",RANK(D95,D93:D97,1))</f>
        <v>5</v>
      </c>
      <c r="F95" s="21">
        <f>IF(OR(E95=1,E95=2,E95=3,E95=4),D95,"")</f>
      </c>
      <c r="G95" s="66"/>
      <c r="H95" s="69"/>
      <c r="I95" s="20">
        <f>IF(D95="","",RANK(D95,$D$5:$D$385,1))</f>
        <v>192</v>
      </c>
    </row>
    <row r="96" spans="1:9" ht="15">
      <c r="A96" s="38">
        <v>4</v>
      </c>
      <c r="B96" s="18"/>
      <c r="C96" s="63"/>
      <c r="D96" s="19">
        <v>0.002902777777777778</v>
      </c>
      <c r="E96" s="20">
        <f>IF(D96="","",RANK(D96,D93:D97,1))</f>
        <v>1</v>
      </c>
      <c r="F96" s="21">
        <f>IF(OR(E96=1,E96=2,E96=3,E96=4),D96,"")</f>
        <v>0.002902777777777778</v>
      </c>
      <c r="G96" s="66"/>
      <c r="H96" s="69"/>
      <c r="I96" s="20">
        <f>IF(D96="","",RANK(D96,$D$5:$D$385,1))</f>
        <v>57</v>
      </c>
    </row>
    <row r="97" spans="1:9" ht="15">
      <c r="A97" s="38">
        <v>5</v>
      </c>
      <c r="B97" s="18"/>
      <c r="C97" s="64"/>
      <c r="D97" s="19">
        <v>0.003189814814814815</v>
      </c>
      <c r="E97" s="20">
        <f>IF(D97="","",RANK(D97,D93:D97,1))</f>
        <v>2</v>
      </c>
      <c r="F97" s="21">
        <f>IF(OR(E97=1,E97=2,E97=3,E97=4),D97,"")</f>
        <v>0.003189814814814815</v>
      </c>
      <c r="G97" s="67"/>
      <c r="H97" s="70"/>
      <c r="I97" s="20">
        <f>IF(D97="","",RANK(D97,$D$5:$D$385,1))</f>
        <v>147</v>
      </c>
    </row>
    <row r="98" spans="1:9" ht="15">
      <c r="A98" s="37"/>
      <c r="B98" s="10"/>
      <c r="C98" s="10"/>
      <c r="D98" s="11"/>
      <c r="E98" s="12"/>
      <c r="F98" s="9"/>
      <c r="G98" s="9"/>
      <c r="H98" s="12"/>
      <c r="I98" s="12"/>
    </row>
    <row r="99" spans="1:9" ht="15">
      <c r="A99" s="37"/>
      <c r="B99" s="10"/>
      <c r="C99" s="10"/>
      <c r="D99" s="11"/>
      <c r="E99" s="12"/>
      <c r="F99" s="9"/>
      <c r="G99" s="9"/>
      <c r="H99" s="12"/>
      <c r="I99" s="12"/>
    </row>
    <row r="100" spans="1:9" ht="63">
      <c r="A100" s="26" t="s">
        <v>5</v>
      </c>
      <c r="B100" s="27" t="s">
        <v>7</v>
      </c>
      <c r="C100" s="27" t="s">
        <v>23</v>
      </c>
      <c r="D100" s="27" t="s">
        <v>8</v>
      </c>
      <c r="E100" s="26" t="s">
        <v>9</v>
      </c>
      <c r="F100" s="26" t="s">
        <v>10</v>
      </c>
      <c r="G100" s="26" t="s">
        <v>11</v>
      </c>
      <c r="H100" s="28" t="s">
        <v>12</v>
      </c>
      <c r="I100" s="29" t="s">
        <v>13</v>
      </c>
    </row>
    <row r="101" spans="1:9" ht="15">
      <c r="A101" s="38">
        <v>1</v>
      </c>
      <c r="B101" s="18"/>
      <c r="C101" s="62">
        <v>23</v>
      </c>
      <c r="D101" s="19">
        <v>0.0030729166666666665</v>
      </c>
      <c r="E101" s="20">
        <f>IF(D101="","",RANK(D101,D101:D105,1))</f>
        <v>3</v>
      </c>
      <c r="F101" s="21">
        <f>IF(OR(E101=1,E101=2,E101=3,E101=4),D101,"")</f>
        <v>0.0030729166666666665</v>
      </c>
      <c r="G101" s="65">
        <f>IF(SUM(F101:F105)=0,"",SUM(F101:F105))</f>
        <v>0.011916666666666667</v>
      </c>
      <c r="H101" s="68">
        <f>IF(ISERROR(RANK(G101,$G$5:$G$385,1)),"",RANK(G101,$G$5:$G$385,1))</f>
        <v>19</v>
      </c>
      <c r="I101" s="20">
        <f>IF(D101="","",RANK(D101,$D$5:$D$385,1))</f>
        <v>116</v>
      </c>
    </row>
    <row r="102" spans="1:9" ht="15">
      <c r="A102" s="38">
        <v>2</v>
      </c>
      <c r="B102" s="18"/>
      <c r="C102" s="63"/>
      <c r="D102" s="19">
        <v>0.0028680555555555555</v>
      </c>
      <c r="E102" s="20">
        <f>IF(D102="","",RANK(D102,D101:D105,1))</f>
        <v>2</v>
      </c>
      <c r="F102" s="21">
        <f>IF(OR(E102=1,E102=2,E102=3,E102=4),D102,"")</f>
        <v>0.0028680555555555555</v>
      </c>
      <c r="G102" s="66"/>
      <c r="H102" s="69"/>
      <c r="I102" s="20">
        <f>IF(D102="","",RANK(D102,$D$5:$D$385,1))</f>
        <v>47</v>
      </c>
    </row>
    <row r="103" spans="1:9" ht="15">
      <c r="A103" s="38">
        <v>3</v>
      </c>
      <c r="B103" s="18"/>
      <c r="C103" s="63"/>
      <c r="D103" s="19">
        <v>0.0031261574074074074</v>
      </c>
      <c r="E103" s="20">
        <f>IF(D103="","",RANK(D103,D101:D105,1))</f>
        <v>4</v>
      </c>
      <c r="F103" s="21">
        <f>IF(OR(E103=1,E103=2,E103=3,E103=4),D103,"")</f>
        <v>0.0031261574074074074</v>
      </c>
      <c r="G103" s="66"/>
      <c r="H103" s="69"/>
      <c r="I103" s="20">
        <f>IF(D103="","",RANK(D103,$D$5:$D$385,1))</f>
        <v>129</v>
      </c>
    </row>
    <row r="104" spans="1:9" ht="15">
      <c r="A104" s="38">
        <v>4</v>
      </c>
      <c r="B104" s="18"/>
      <c r="C104" s="63"/>
      <c r="D104" s="19">
        <v>0.002849537037037037</v>
      </c>
      <c r="E104" s="20">
        <f>IF(D104="","",RANK(D104,D101:D105,1))</f>
        <v>1</v>
      </c>
      <c r="F104" s="21">
        <f>IF(OR(E104=1,E104=2,E104=3,E104=4),D104,"")</f>
        <v>0.002849537037037037</v>
      </c>
      <c r="G104" s="66"/>
      <c r="H104" s="69"/>
      <c r="I104" s="20">
        <f>IF(D104="","",RANK(D104,$D$5:$D$385,1))</f>
        <v>43</v>
      </c>
    </row>
    <row r="105" spans="1:9" ht="15">
      <c r="A105" s="38">
        <v>5</v>
      </c>
      <c r="B105" s="18"/>
      <c r="C105" s="64"/>
      <c r="D105" s="19">
        <v>0.00317824074074074</v>
      </c>
      <c r="E105" s="20">
        <f>IF(D105="","",RANK(D105,D101:D105,1))</f>
        <v>5</v>
      </c>
      <c r="F105" s="21">
        <f>IF(OR(E105=1,E105=2,E105=3,E105=4),D105,"")</f>
      </c>
      <c r="G105" s="67"/>
      <c r="H105" s="70"/>
      <c r="I105" s="20">
        <f>IF(D105="","",RANK(D105,$D$5:$D$385,1))</f>
        <v>145</v>
      </c>
    </row>
    <row r="106" spans="1:9" ht="15">
      <c r="A106" s="37"/>
      <c r="B106" s="10"/>
      <c r="C106" s="10"/>
      <c r="D106" s="11"/>
      <c r="E106" s="12"/>
      <c r="F106" s="9"/>
      <c r="G106" s="22"/>
      <c r="H106" s="12"/>
      <c r="I106" s="12"/>
    </row>
    <row r="107" spans="1:9" ht="15">
      <c r="A107" s="37"/>
      <c r="B107" s="10"/>
      <c r="C107" s="10"/>
      <c r="D107" s="11"/>
      <c r="E107" s="12"/>
      <c r="F107" s="9"/>
      <c r="G107" s="9"/>
      <c r="H107" s="12"/>
      <c r="I107" s="12"/>
    </row>
    <row r="108" spans="1:9" ht="63">
      <c r="A108" s="26" t="s">
        <v>5</v>
      </c>
      <c r="B108" s="27" t="s">
        <v>7</v>
      </c>
      <c r="C108" s="27" t="s">
        <v>23</v>
      </c>
      <c r="D108" s="27" t="s">
        <v>8</v>
      </c>
      <c r="E108" s="26" t="s">
        <v>9</v>
      </c>
      <c r="F108" s="26" t="s">
        <v>10</v>
      </c>
      <c r="G108" s="26" t="s">
        <v>11</v>
      </c>
      <c r="H108" s="28" t="s">
        <v>12</v>
      </c>
      <c r="I108" s="29" t="s">
        <v>13</v>
      </c>
    </row>
    <row r="109" spans="1:9" ht="15">
      <c r="A109" s="38">
        <v>1</v>
      </c>
      <c r="B109" s="18"/>
      <c r="C109" s="62">
        <v>24</v>
      </c>
      <c r="D109" s="19">
        <v>0.0027604166666666667</v>
      </c>
      <c r="E109" s="20">
        <f>IF(D109="","",RANK(D109,D109:D113,1))</f>
        <v>1</v>
      </c>
      <c r="F109" s="21">
        <f>IF(OR(E109=1,E109=2,E109=3,E109=4),D109,"")</f>
        <v>0.0027604166666666667</v>
      </c>
      <c r="G109" s="65">
        <f>IF(SUM(F109:F113)=0,"",SUM(F109:F113))</f>
        <v>0.011552083333333334</v>
      </c>
      <c r="H109" s="68">
        <f>IF(ISERROR(RANK(G109,$G$5:$G$385,1)),"",RANK(G109,$G$5:$G$385,1))</f>
        <v>13</v>
      </c>
      <c r="I109" s="20">
        <f>IF(D109="","",RANK(D109,$D$5:$D$385,1))</f>
        <v>26</v>
      </c>
    </row>
    <row r="110" spans="1:9" ht="15">
      <c r="A110" s="38">
        <v>2</v>
      </c>
      <c r="B110" s="18"/>
      <c r="C110" s="63"/>
      <c r="D110" s="19">
        <v>0.0030520833333333333</v>
      </c>
      <c r="E110" s="20">
        <f>IF(D110="","",RANK(D110,D109:D113,1))</f>
        <v>4</v>
      </c>
      <c r="F110" s="21">
        <f>IF(OR(E110=1,E110=2,E110=3,E110=4),D110,"")</f>
        <v>0.0030520833333333333</v>
      </c>
      <c r="G110" s="66"/>
      <c r="H110" s="69"/>
      <c r="I110" s="20">
        <f>IF(D110="","",RANK(D110,$D$5:$D$385,1))</f>
        <v>110</v>
      </c>
    </row>
    <row r="111" spans="1:9" ht="15">
      <c r="A111" s="38">
        <v>3</v>
      </c>
      <c r="B111" s="18"/>
      <c r="C111" s="63"/>
      <c r="D111" s="19">
        <v>0.002849537037037037</v>
      </c>
      <c r="E111" s="20">
        <f>IF(D111="","",RANK(D111,D109:D113,1))</f>
        <v>2</v>
      </c>
      <c r="F111" s="21">
        <f>IF(OR(E111=1,E111=2,E111=3,E111=4),D111,"")</f>
        <v>0.002849537037037037</v>
      </c>
      <c r="G111" s="66"/>
      <c r="H111" s="69"/>
      <c r="I111" s="20">
        <f>IF(D111="","",RANK(D111,$D$5:$D$385,1))</f>
        <v>43</v>
      </c>
    </row>
    <row r="112" spans="1:9" ht="15">
      <c r="A112" s="38">
        <v>4</v>
      </c>
      <c r="B112" s="18"/>
      <c r="C112" s="63"/>
      <c r="D112" s="19">
        <v>0.0030787037037037037</v>
      </c>
      <c r="E112" s="20">
        <f>IF(D112="","",RANK(D112,D109:D113,1))</f>
        <v>5</v>
      </c>
      <c r="F112" s="21">
        <f>IF(OR(E112=1,E112=2,E112=3,E112=4),D112,"")</f>
      </c>
      <c r="G112" s="66"/>
      <c r="H112" s="69"/>
      <c r="I112" s="20">
        <f>IF(D112="","",RANK(D112,$D$5:$D$385,1))</f>
        <v>118</v>
      </c>
    </row>
    <row r="113" spans="1:9" ht="15">
      <c r="A113" s="38">
        <v>5</v>
      </c>
      <c r="B113" s="18"/>
      <c r="C113" s="64"/>
      <c r="D113" s="19">
        <v>0.002890046296296297</v>
      </c>
      <c r="E113" s="20">
        <f>IF(D113="","",RANK(D113,D109:D113,1))</f>
        <v>3</v>
      </c>
      <c r="F113" s="21">
        <f>IF(OR(E113=1,E113=2,E113=3,E113=4),D113,"")</f>
        <v>0.002890046296296297</v>
      </c>
      <c r="G113" s="67"/>
      <c r="H113" s="70"/>
      <c r="I113" s="20">
        <f>IF(D113="","",RANK(D113,$D$5:$D$385,1))</f>
        <v>54</v>
      </c>
    </row>
    <row r="114" ht="12.75">
      <c r="A114" s="39"/>
    </row>
    <row r="115" ht="12.75">
      <c r="A115" s="39"/>
    </row>
    <row r="116" spans="1:9" ht="63">
      <c r="A116" s="26" t="s">
        <v>5</v>
      </c>
      <c r="B116" s="27" t="s">
        <v>7</v>
      </c>
      <c r="C116" s="27" t="s">
        <v>23</v>
      </c>
      <c r="D116" s="27" t="s">
        <v>8</v>
      </c>
      <c r="E116" s="26" t="s">
        <v>9</v>
      </c>
      <c r="F116" s="26" t="s">
        <v>10</v>
      </c>
      <c r="G116" s="26" t="s">
        <v>11</v>
      </c>
      <c r="H116" s="28" t="s">
        <v>12</v>
      </c>
      <c r="I116" s="29" t="s">
        <v>13</v>
      </c>
    </row>
    <row r="117" spans="1:9" ht="15">
      <c r="A117" s="38">
        <v>1</v>
      </c>
      <c r="B117" s="18"/>
      <c r="C117" s="62">
        <v>26</v>
      </c>
      <c r="D117" s="19">
        <v>0.0033113425925925927</v>
      </c>
      <c r="E117" s="20">
        <f>IF(D117="","",RANK(D117,D117:D121,1))</f>
        <v>3</v>
      </c>
      <c r="F117" s="21">
        <f>IF(OR(E117=1,E117=2,E117=3,E117=4),D117,"")</f>
        <v>0.0033113425925925927</v>
      </c>
      <c r="G117" s="65">
        <f>IF(SUM(F117:F121)=0,"",SUM(F117:F121))</f>
        <v>0.01384722222222222</v>
      </c>
      <c r="H117" s="68">
        <f>IF(ISERROR(RANK(G117,$G$5:$G$385,1)),"",RANK(G117,$G$5:$G$385,1))</f>
        <v>39</v>
      </c>
      <c r="I117" s="20">
        <f>IF(D117="","",RANK(D117,$D$5:$D$385,1))</f>
        <v>162</v>
      </c>
    </row>
    <row r="118" spans="1:9" ht="15">
      <c r="A118" s="38">
        <v>2</v>
      </c>
      <c r="B118" s="18"/>
      <c r="C118" s="63"/>
      <c r="D118" s="19">
        <v>0.0027129629629629626</v>
      </c>
      <c r="E118" s="20">
        <f>IF(D118="","",RANK(D118,D117:D121,1))</f>
        <v>1</v>
      </c>
      <c r="F118" s="21">
        <f>IF(OR(E118=1,E118=2,E118=3,E118=4),D118,"")</f>
        <v>0.0027129629629629626</v>
      </c>
      <c r="G118" s="66"/>
      <c r="H118" s="69"/>
      <c r="I118" s="20">
        <f>IF(D118="","",RANK(D118,$D$5:$D$385,1))</f>
        <v>16</v>
      </c>
    </row>
    <row r="119" spans="1:9" ht="15">
      <c r="A119" s="38">
        <v>3</v>
      </c>
      <c r="B119" s="18"/>
      <c r="C119" s="63"/>
      <c r="D119" s="19">
        <v>0.003274305555555555</v>
      </c>
      <c r="E119" s="20">
        <f>IF(D119="","",RANK(D119,D117:D121,1))</f>
        <v>2</v>
      </c>
      <c r="F119" s="21">
        <f>IF(OR(E119=1,E119=2,E119=3,E119=4),D119,"")</f>
        <v>0.003274305555555555</v>
      </c>
      <c r="G119" s="66"/>
      <c r="H119" s="69"/>
      <c r="I119" s="20">
        <f>IF(D119="","",RANK(D119,$D$5:$D$385,1))</f>
        <v>157</v>
      </c>
    </row>
    <row r="120" spans="1:9" ht="15">
      <c r="A120" s="38">
        <v>4</v>
      </c>
      <c r="B120" s="18"/>
      <c r="C120" s="63"/>
      <c r="D120" s="19">
        <v>0.004548611111111111</v>
      </c>
      <c r="E120" s="20">
        <f>IF(D120="","",RANK(D120,D117:D121,1))</f>
        <v>4</v>
      </c>
      <c r="F120" s="21">
        <f>IF(OR(E120=1,E120=2,E120=3,E120=4),D120,"")</f>
        <v>0.004548611111111111</v>
      </c>
      <c r="G120" s="66"/>
      <c r="H120" s="69"/>
      <c r="I120" s="20">
        <f>IF(D120="","",RANK(D120,$D$5:$D$385,1))</f>
        <v>203</v>
      </c>
    </row>
    <row r="121" spans="1:9" ht="15">
      <c r="A121" s="38">
        <v>5</v>
      </c>
      <c r="B121" s="18"/>
      <c r="C121" s="64"/>
      <c r="D121" s="19"/>
      <c r="E121" s="20">
        <f>IF(D121="","",RANK(D121,D117:D121,1))</f>
      </c>
      <c r="F121" s="21">
        <f>IF(OR(E121=1,E121=2,E121=3,E121=4),D121,"")</f>
      </c>
      <c r="G121" s="67"/>
      <c r="H121" s="70"/>
      <c r="I121" s="20">
        <f>IF(D121="","",RANK(D121,$D$5:$D$385,1))</f>
      </c>
    </row>
    <row r="122" spans="1:9" ht="15">
      <c r="A122" s="37"/>
      <c r="B122" s="10"/>
      <c r="C122" s="10"/>
      <c r="D122" s="11"/>
      <c r="E122" s="12"/>
      <c r="F122" s="9"/>
      <c r="G122" s="22"/>
      <c r="H122" s="12"/>
      <c r="I122" s="12"/>
    </row>
    <row r="123" spans="1:9" ht="15">
      <c r="A123" s="37"/>
      <c r="B123" s="10"/>
      <c r="C123" s="10"/>
      <c r="D123" s="11"/>
      <c r="E123" s="12"/>
      <c r="F123" s="9"/>
      <c r="G123" s="9"/>
      <c r="H123" s="12"/>
      <c r="I123" s="12"/>
    </row>
    <row r="124" spans="1:9" ht="63">
      <c r="A124" s="26" t="s">
        <v>5</v>
      </c>
      <c r="B124" s="27" t="s">
        <v>7</v>
      </c>
      <c r="C124" s="27" t="s">
        <v>23</v>
      </c>
      <c r="D124" s="14" t="s">
        <v>8</v>
      </c>
      <c r="E124" s="26" t="s">
        <v>9</v>
      </c>
      <c r="F124" s="15" t="s">
        <v>10</v>
      </c>
      <c r="G124" s="26" t="s">
        <v>11</v>
      </c>
      <c r="H124" s="28" t="s">
        <v>12</v>
      </c>
      <c r="I124" s="16" t="s">
        <v>13</v>
      </c>
    </row>
    <row r="125" spans="1:9" ht="15">
      <c r="A125" s="38">
        <v>1</v>
      </c>
      <c r="B125" s="18"/>
      <c r="C125" s="62">
        <v>27</v>
      </c>
      <c r="D125" s="19">
        <v>0.0030474537037037037</v>
      </c>
      <c r="E125" s="20">
        <f>IF(D125="","",RANK(D125,D125:D129,1))</f>
        <v>3</v>
      </c>
      <c r="F125" s="21">
        <f>IF(OR(E125=1,E125=2,E125=3,E125=4),D125,"")</f>
        <v>0.0030474537037037037</v>
      </c>
      <c r="G125" s="65">
        <f>IF(SUM(F125:F129)=0,"",SUM(F125:F129))</f>
        <v>0.012112268518518519</v>
      </c>
      <c r="H125" s="68">
        <f>IF(ISERROR(RANK(G125,$G$5:$G$385,1)),"",RANK(G125,$G$5:$G$385,1))</f>
        <v>24</v>
      </c>
      <c r="I125" s="20">
        <f>IF(D125="","",RANK(D125,$D$5:$D$385,1))</f>
        <v>108</v>
      </c>
    </row>
    <row r="126" spans="1:9" ht="15">
      <c r="A126" s="38">
        <v>2</v>
      </c>
      <c r="B126" s="18"/>
      <c r="C126" s="63"/>
      <c r="D126" s="19">
        <v>0.0029212962962962964</v>
      </c>
      <c r="E126" s="20">
        <f>IF(D126="","",RANK(D126,D125:D129,1))</f>
        <v>1</v>
      </c>
      <c r="F126" s="21">
        <f>IF(OR(E126=1,E126=2,E126=3,E126=4),D126,"")</f>
        <v>0.0029212962962962964</v>
      </c>
      <c r="G126" s="66"/>
      <c r="H126" s="69"/>
      <c r="I126" s="20">
        <f>IF(D126="","",RANK(D126,$D$5:$D$385,1))</f>
        <v>67</v>
      </c>
    </row>
    <row r="127" spans="1:9" ht="15">
      <c r="A127" s="38">
        <v>3</v>
      </c>
      <c r="B127" s="18"/>
      <c r="C127" s="63"/>
      <c r="D127" s="19">
        <v>0.003028935185185185</v>
      </c>
      <c r="E127" s="20">
        <f>IF(D127="","",RANK(D127,D125:D129,1))</f>
        <v>2</v>
      </c>
      <c r="F127" s="21">
        <f>IF(OR(E127=1,E127=2,E127=3,E127=4),D127,"")</f>
        <v>0.003028935185185185</v>
      </c>
      <c r="G127" s="66"/>
      <c r="H127" s="69"/>
      <c r="I127" s="20">
        <f>IF(D127="","",RANK(D127,$D$5:$D$385,1))</f>
        <v>101</v>
      </c>
    </row>
    <row r="128" spans="1:9" ht="15">
      <c r="A128" s="38">
        <v>4</v>
      </c>
      <c r="B128" s="18"/>
      <c r="C128" s="63"/>
      <c r="D128" s="19">
        <v>0.0031377314814814814</v>
      </c>
      <c r="E128" s="20">
        <f>IF(D128="","",RANK(D128,D125:D129,1))</f>
        <v>5</v>
      </c>
      <c r="F128" s="21">
        <f>IF(OR(E128=1,E128=2,E128=3,E128=4),D128,"")</f>
      </c>
      <c r="G128" s="66"/>
      <c r="H128" s="69"/>
      <c r="I128" s="20">
        <f>IF(D128="","",RANK(D128,$D$5:$D$385,1))</f>
        <v>132</v>
      </c>
    </row>
    <row r="129" spans="1:9" ht="15">
      <c r="A129" s="38">
        <v>5</v>
      </c>
      <c r="B129" s="18"/>
      <c r="C129" s="64"/>
      <c r="D129" s="19">
        <v>0.003114583333333334</v>
      </c>
      <c r="E129" s="20">
        <f>IF(D129="","",RANK(D129,D125:D129,1))</f>
        <v>4</v>
      </c>
      <c r="F129" s="21">
        <f>IF(OR(E129=1,E129=2,E129=3,E129=4),D129,"")</f>
        <v>0.003114583333333334</v>
      </c>
      <c r="G129" s="67"/>
      <c r="H129" s="70"/>
      <c r="I129" s="20">
        <f>IF(D129="","",RANK(D129,$D$5:$D$385,1))</f>
        <v>125</v>
      </c>
    </row>
    <row r="130" spans="1:9" ht="15">
      <c r="A130" s="37"/>
      <c r="B130" s="10"/>
      <c r="C130" s="10"/>
      <c r="D130" s="11"/>
      <c r="E130" s="12"/>
      <c r="F130" s="9"/>
      <c r="G130" s="9"/>
      <c r="H130" s="12"/>
      <c r="I130" s="12"/>
    </row>
    <row r="131" spans="1:9" ht="15">
      <c r="A131" s="37"/>
      <c r="B131" s="10"/>
      <c r="C131" s="10"/>
      <c r="D131" s="11"/>
      <c r="E131" s="12"/>
      <c r="F131" s="9"/>
      <c r="G131" s="9"/>
      <c r="H131" s="12"/>
      <c r="I131" s="12"/>
    </row>
    <row r="132" spans="1:9" ht="63">
      <c r="A132" s="26" t="s">
        <v>5</v>
      </c>
      <c r="B132" s="27" t="s">
        <v>7</v>
      </c>
      <c r="C132" s="27" t="s">
        <v>23</v>
      </c>
      <c r="D132" s="27" t="s">
        <v>8</v>
      </c>
      <c r="E132" s="26" t="s">
        <v>9</v>
      </c>
      <c r="F132" s="26" t="s">
        <v>10</v>
      </c>
      <c r="G132" s="26" t="s">
        <v>11</v>
      </c>
      <c r="H132" s="28" t="s">
        <v>12</v>
      </c>
      <c r="I132" s="29" t="s">
        <v>13</v>
      </c>
    </row>
    <row r="133" spans="1:9" ht="15">
      <c r="A133" s="38">
        <v>1</v>
      </c>
      <c r="B133" s="18"/>
      <c r="C133" s="62">
        <v>28</v>
      </c>
      <c r="D133" s="19">
        <v>0.003648148148148148</v>
      </c>
      <c r="E133" s="20">
        <f>IF(D133="","",RANK(D133,D133:D137,1))</f>
        <v>3</v>
      </c>
      <c r="F133" s="21">
        <f>IF(OR(E133=1,E133=2,E133=3,E133=4),D133,"")</f>
        <v>0.003648148148148148</v>
      </c>
      <c r="G133" s="65">
        <f>IF(SUM(F133:F137)=0,"",SUM(F133:F137))</f>
        <v>0.014097222222222221</v>
      </c>
      <c r="H133" s="68">
        <f>IF(ISERROR(RANK(G133,$G$5:$G$385,1)),"",RANK(G133,$G$5:$G$385,1))</f>
        <v>40</v>
      </c>
      <c r="I133" s="20">
        <f>IF(D133="","",RANK(D133,$D$5:$D$385,1))</f>
        <v>186</v>
      </c>
    </row>
    <row r="134" spans="1:9" ht="15">
      <c r="A134" s="38">
        <v>2</v>
      </c>
      <c r="B134" s="18"/>
      <c r="C134" s="63"/>
      <c r="D134" s="19">
        <v>0.0036585648148148146</v>
      </c>
      <c r="E134" s="20">
        <f>IF(D134="","",RANK(D134,D133:D137,1))</f>
        <v>4</v>
      </c>
      <c r="F134" s="21">
        <f>IF(OR(E134=1,E134=2,E134=3,E134=4),D134,"")</f>
        <v>0.0036585648148148146</v>
      </c>
      <c r="G134" s="66"/>
      <c r="H134" s="69"/>
      <c r="I134" s="20">
        <f>IF(D134="","",RANK(D134,$D$5:$D$385,1))</f>
        <v>187</v>
      </c>
    </row>
    <row r="135" spans="1:9" ht="15">
      <c r="A135" s="38">
        <v>3</v>
      </c>
      <c r="B135" s="18"/>
      <c r="C135" s="63"/>
      <c r="D135" s="19">
        <v>0.0035289351851851853</v>
      </c>
      <c r="E135" s="20">
        <f>IF(D135="","",RANK(D135,D133:D137,1))</f>
        <v>2</v>
      </c>
      <c r="F135" s="21">
        <f>IF(OR(E135=1,E135=2,E135=3,E135=4),D135,"")</f>
        <v>0.0035289351851851853</v>
      </c>
      <c r="G135" s="66"/>
      <c r="H135" s="69"/>
      <c r="I135" s="20">
        <f>IF(D135="","",RANK(D135,$D$5:$D$385,1))</f>
        <v>181</v>
      </c>
    </row>
    <row r="136" spans="1:9" ht="15">
      <c r="A136" s="38">
        <v>4</v>
      </c>
      <c r="B136" s="18"/>
      <c r="C136" s="63"/>
      <c r="D136" s="19">
        <v>0.0032615740740740734</v>
      </c>
      <c r="E136" s="20">
        <f>IF(D136="","",RANK(D136,D133:D137,1))</f>
        <v>1</v>
      </c>
      <c r="F136" s="21">
        <f>IF(OR(E136=1,E136=2,E136=3,E136=4),D136,"")</f>
        <v>0.0032615740740740734</v>
      </c>
      <c r="G136" s="66"/>
      <c r="H136" s="69"/>
      <c r="I136" s="20">
        <f>IF(D136="","",RANK(D136,$D$5:$D$385,1))</f>
        <v>156</v>
      </c>
    </row>
    <row r="137" spans="1:9" ht="15">
      <c r="A137" s="38">
        <v>5</v>
      </c>
      <c r="B137" s="18"/>
      <c r="C137" s="64"/>
      <c r="D137" s="19">
        <v>0.004016203703703703</v>
      </c>
      <c r="E137" s="20">
        <f>IF(D137="","",RANK(D137,D133:D137,1))</f>
        <v>5</v>
      </c>
      <c r="F137" s="21">
        <f>IF(OR(E137=1,E137=2,E137=3,E137=4),D137,"")</f>
      </c>
      <c r="G137" s="67"/>
      <c r="H137" s="70"/>
      <c r="I137" s="20">
        <f>IF(D137="","",RANK(D137,$D$5:$D$385,1))</f>
        <v>197</v>
      </c>
    </row>
    <row r="138" spans="1:9" ht="15">
      <c r="A138" s="37"/>
      <c r="B138" s="10"/>
      <c r="C138" s="10"/>
      <c r="D138" s="11"/>
      <c r="E138" s="12"/>
      <c r="F138" s="9"/>
      <c r="G138" s="22"/>
      <c r="H138" s="12"/>
      <c r="I138" s="12"/>
    </row>
    <row r="139" spans="1:9" ht="15">
      <c r="A139" s="37"/>
      <c r="B139" s="10"/>
      <c r="C139" s="10"/>
      <c r="D139" s="11"/>
      <c r="E139" s="12"/>
      <c r="F139" s="9"/>
      <c r="G139" s="9"/>
      <c r="H139" s="12"/>
      <c r="I139" s="12"/>
    </row>
    <row r="140" spans="1:9" ht="63">
      <c r="A140" s="26" t="s">
        <v>5</v>
      </c>
      <c r="B140" s="27" t="s">
        <v>7</v>
      </c>
      <c r="C140" s="27" t="s">
        <v>23</v>
      </c>
      <c r="D140" s="27" t="s">
        <v>8</v>
      </c>
      <c r="E140" s="26" t="s">
        <v>9</v>
      </c>
      <c r="F140" s="26" t="s">
        <v>10</v>
      </c>
      <c r="G140" s="26" t="s">
        <v>11</v>
      </c>
      <c r="H140" s="28" t="s">
        <v>12</v>
      </c>
      <c r="I140" s="29" t="s">
        <v>13</v>
      </c>
    </row>
    <row r="141" spans="1:9" ht="15">
      <c r="A141" s="38">
        <v>1</v>
      </c>
      <c r="B141" s="18"/>
      <c r="C141" s="62">
        <v>29</v>
      </c>
      <c r="D141" s="19">
        <v>0.004152777777777778</v>
      </c>
      <c r="E141" s="20">
        <f>IF(D141="","",RANK(D141,D141:D145,1))</f>
        <v>4</v>
      </c>
      <c r="F141" s="21">
        <f>IF(OR(E141=1,E141=2,E141=3,E141=4),D141,"")</f>
        <v>0.004152777777777778</v>
      </c>
      <c r="G141" s="65">
        <f>IF(SUM(F141:F145)=0,"",SUM(F141:F145))</f>
        <v>0.01442361111111111</v>
      </c>
      <c r="H141" s="68">
        <f>IF(ISERROR(RANK(G141,$G$5:$G$385,1)),"",RANK(G141,$G$5:$G$385,1))</f>
        <v>41</v>
      </c>
      <c r="I141" s="20">
        <f>IF(D141="","",RANK(D141,$D$5:$D$385,1))</f>
        <v>200</v>
      </c>
    </row>
    <row r="142" spans="1:9" ht="15">
      <c r="A142" s="38">
        <v>2</v>
      </c>
      <c r="B142" s="18"/>
      <c r="C142" s="63"/>
      <c r="D142" s="19">
        <v>0.004166666666666667</v>
      </c>
      <c r="E142" s="20">
        <f>IF(D142="","",RANK(D142,D141:D145,1))</f>
        <v>5</v>
      </c>
      <c r="F142" s="21">
        <f>IF(OR(E142=1,E142=2,E142=3,E142=4),D142,"")</f>
      </c>
      <c r="G142" s="66"/>
      <c r="H142" s="69"/>
      <c r="I142" s="20">
        <f>IF(D142="","",RANK(D142,$D$5:$D$385,1))</f>
        <v>201</v>
      </c>
    </row>
    <row r="143" spans="1:9" ht="15">
      <c r="A143" s="38">
        <v>3</v>
      </c>
      <c r="B143" s="18"/>
      <c r="C143" s="63"/>
      <c r="D143" s="19">
        <v>0.003028935185185185</v>
      </c>
      <c r="E143" s="20">
        <f>IF(D143="","",RANK(D143,D141:D145,1))</f>
        <v>1</v>
      </c>
      <c r="F143" s="21">
        <f>IF(OR(E143=1,E143=2,E143=3,E143=4),D143,"")</f>
        <v>0.003028935185185185</v>
      </c>
      <c r="G143" s="66"/>
      <c r="H143" s="69"/>
      <c r="I143" s="20">
        <f>IF(D143="","",RANK(D143,$D$5:$D$385,1))</f>
        <v>101</v>
      </c>
    </row>
    <row r="144" spans="1:9" ht="15">
      <c r="A144" s="38">
        <v>4</v>
      </c>
      <c r="B144" s="18"/>
      <c r="C144" s="63"/>
      <c r="D144" s="19">
        <v>0.003097222222222222</v>
      </c>
      <c r="E144" s="20">
        <f>IF(D144="","",RANK(D144,D141:D145,1))</f>
        <v>2</v>
      </c>
      <c r="F144" s="21">
        <f>IF(OR(E144=1,E144=2,E144=3,E144=4),D144,"")</f>
        <v>0.003097222222222222</v>
      </c>
      <c r="G144" s="66"/>
      <c r="H144" s="69"/>
      <c r="I144" s="20">
        <f>IF(D144="","",RANK(D144,$D$5:$D$385,1))</f>
        <v>122</v>
      </c>
    </row>
    <row r="145" spans="1:9" ht="15">
      <c r="A145" s="38">
        <v>5</v>
      </c>
      <c r="B145" s="18"/>
      <c r="C145" s="64"/>
      <c r="D145" s="19">
        <v>0.004144675925925926</v>
      </c>
      <c r="E145" s="20">
        <f>IF(D145="","",RANK(D145,D141:D145,1))</f>
        <v>3</v>
      </c>
      <c r="F145" s="21">
        <f>IF(OR(E145=1,E145=2,E145=3,E145=4),D145,"")</f>
        <v>0.004144675925925926</v>
      </c>
      <c r="G145" s="67"/>
      <c r="H145" s="70"/>
      <c r="I145" s="20">
        <f>IF(D145="","",RANK(D145,$D$5:$D$385,1))</f>
        <v>198</v>
      </c>
    </row>
    <row r="146" spans="1:9" ht="15">
      <c r="A146" s="37"/>
      <c r="B146" s="10"/>
      <c r="C146" s="10"/>
      <c r="D146" s="11"/>
      <c r="E146" s="12"/>
      <c r="F146" s="9"/>
      <c r="G146" s="9"/>
      <c r="H146" s="12"/>
      <c r="I146" s="12"/>
    </row>
    <row r="147" spans="1:9" ht="15">
      <c r="A147" s="37"/>
      <c r="B147" s="10"/>
      <c r="C147" s="10"/>
      <c r="D147" s="11"/>
      <c r="E147" s="12"/>
      <c r="F147" s="9"/>
      <c r="G147" s="9"/>
      <c r="H147" s="12"/>
      <c r="I147" s="12"/>
    </row>
    <row r="148" spans="1:9" ht="63">
      <c r="A148" s="26" t="s">
        <v>5</v>
      </c>
      <c r="B148" s="27" t="s">
        <v>7</v>
      </c>
      <c r="C148" s="27" t="s">
        <v>23</v>
      </c>
      <c r="D148" s="27" t="s">
        <v>8</v>
      </c>
      <c r="E148" s="26" t="s">
        <v>9</v>
      </c>
      <c r="F148" s="26" t="s">
        <v>10</v>
      </c>
      <c r="G148" s="26" t="s">
        <v>11</v>
      </c>
      <c r="H148" s="28" t="s">
        <v>12</v>
      </c>
      <c r="I148" s="29" t="s">
        <v>13</v>
      </c>
    </row>
    <row r="149" spans="1:9" ht="15">
      <c r="A149" s="38">
        <v>1</v>
      </c>
      <c r="B149" s="18"/>
      <c r="C149" s="62">
        <v>30</v>
      </c>
      <c r="D149" s="19">
        <v>0.003070601851851852</v>
      </c>
      <c r="E149" s="20">
        <f>IF(D149="","",RANK(D149,D149:D153,1))</f>
        <v>4</v>
      </c>
      <c r="F149" s="21">
        <f>IF(OR(E149=1,E149=2,E149=3,E149=4),D149,"")</f>
        <v>0.003070601851851852</v>
      </c>
      <c r="G149" s="65">
        <f>IF(SUM(F149:F153)=0,"",SUM(F149:F153))</f>
        <v>0.011334490740740742</v>
      </c>
      <c r="H149" s="68">
        <f>IF(ISERROR(RANK(G149,$G$5:$G$385,1)),"",RANK(G149,$G$5:$G$385,1))</f>
        <v>6</v>
      </c>
      <c r="I149" s="20">
        <f>IF(D149="","",RANK(D149,$D$5:$D$385,1))</f>
        <v>115</v>
      </c>
    </row>
    <row r="150" spans="1:9" ht="15">
      <c r="A150" s="38">
        <v>2</v>
      </c>
      <c r="B150" s="18"/>
      <c r="C150" s="63"/>
      <c r="D150" s="19">
        <v>0.0025960648148148145</v>
      </c>
      <c r="E150" s="20">
        <f>IF(D150="","",RANK(D150,D149:D153,1))</f>
        <v>1</v>
      </c>
      <c r="F150" s="21">
        <f>IF(OR(E150=1,E150=2,E150=3,E150=4),D150,"")</f>
        <v>0.0025960648148148145</v>
      </c>
      <c r="G150" s="66"/>
      <c r="H150" s="69"/>
      <c r="I150" s="20">
        <f>IF(D150="","",RANK(D150,$D$5:$D$385,1))</f>
        <v>5</v>
      </c>
    </row>
    <row r="151" spans="1:9" ht="15">
      <c r="A151" s="38">
        <v>3</v>
      </c>
      <c r="B151" s="18"/>
      <c r="C151" s="63"/>
      <c r="D151" s="19">
        <v>0.003792824074074074</v>
      </c>
      <c r="E151" s="20">
        <f>IF(D151="","",RANK(D151,D149:D153,1))</f>
        <v>5</v>
      </c>
      <c r="F151" s="21">
        <f>IF(OR(E151=1,E151=2,E151=3,E151=4),D151,"")</f>
      </c>
      <c r="G151" s="66"/>
      <c r="H151" s="69"/>
      <c r="I151" s="20">
        <f>IF(D151="","",RANK(D151,$D$5:$D$385,1))</f>
        <v>191</v>
      </c>
    </row>
    <row r="152" spans="1:9" ht="15">
      <c r="A152" s="38">
        <v>4</v>
      </c>
      <c r="B152" s="18"/>
      <c r="C152" s="63"/>
      <c r="D152" s="19">
        <v>0.0027870370370370375</v>
      </c>
      <c r="E152" s="20">
        <f>IF(D152="","",RANK(D152,D149:D153,1))</f>
        <v>2</v>
      </c>
      <c r="F152" s="21">
        <f>IF(OR(E152=1,E152=2,E152=3,E152=4),D152,"")</f>
        <v>0.0027870370370370375</v>
      </c>
      <c r="G152" s="66"/>
      <c r="H152" s="69"/>
      <c r="I152" s="20">
        <f>IF(D152="","",RANK(D152,$D$5:$D$385,1))</f>
        <v>32</v>
      </c>
    </row>
    <row r="153" spans="1:9" ht="15">
      <c r="A153" s="38">
        <v>5</v>
      </c>
      <c r="B153" s="18"/>
      <c r="C153" s="64"/>
      <c r="D153" s="19">
        <v>0.002880787037037037</v>
      </c>
      <c r="E153" s="20">
        <f>IF(D153="","",RANK(D153,D149:D153,1))</f>
        <v>3</v>
      </c>
      <c r="F153" s="21">
        <f>IF(OR(E153=1,E153=2,E153=3,E153=4),D153,"")</f>
        <v>0.002880787037037037</v>
      </c>
      <c r="G153" s="67"/>
      <c r="H153" s="70"/>
      <c r="I153" s="20">
        <f>IF(D153="","",RANK(D153,$D$5:$D$385,1))</f>
        <v>50</v>
      </c>
    </row>
    <row r="154" spans="1:9" ht="15">
      <c r="A154" s="37"/>
      <c r="B154" s="10"/>
      <c r="C154" s="10"/>
      <c r="D154" s="11"/>
      <c r="E154" s="12"/>
      <c r="F154" s="9"/>
      <c r="G154" s="9"/>
      <c r="H154" s="12"/>
      <c r="I154" s="12"/>
    </row>
    <row r="155" spans="1:9" ht="15">
      <c r="A155" s="37"/>
      <c r="B155" s="10"/>
      <c r="C155" s="10"/>
      <c r="D155" s="11"/>
      <c r="E155" s="12"/>
      <c r="F155" s="9"/>
      <c r="G155" s="9"/>
      <c r="H155" s="12"/>
      <c r="I155" s="12"/>
    </row>
    <row r="156" spans="1:9" ht="63">
      <c r="A156" s="26" t="s">
        <v>5</v>
      </c>
      <c r="B156" s="27" t="s">
        <v>7</v>
      </c>
      <c r="C156" s="27" t="s">
        <v>23</v>
      </c>
      <c r="D156" s="27" t="s">
        <v>8</v>
      </c>
      <c r="E156" s="26" t="s">
        <v>9</v>
      </c>
      <c r="F156" s="26" t="s">
        <v>10</v>
      </c>
      <c r="G156" s="26" t="s">
        <v>11</v>
      </c>
      <c r="H156" s="28" t="s">
        <v>12</v>
      </c>
      <c r="I156" s="29" t="s">
        <v>13</v>
      </c>
    </row>
    <row r="157" spans="1:9" ht="15">
      <c r="A157" s="38">
        <v>1</v>
      </c>
      <c r="B157" s="18"/>
      <c r="C157" s="62">
        <v>31</v>
      </c>
      <c r="D157" s="19">
        <v>0.003181712962962963</v>
      </c>
      <c r="E157" s="20">
        <f>IF(D157="","",RANK(D157,D157:D161,1))</f>
        <v>4</v>
      </c>
      <c r="F157" s="21">
        <f>IF(OR(E157=1,E157=2,E157=3,E157=4),D157,"")</f>
        <v>0.003181712962962963</v>
      </c>
      <c r="G157" s="65">
        <f>IF(SUM(F157:F161)=0,"",SUM(F157:F161))</f>
        <v>0.011712962962962963</v>
      </c>
      <c r="H157" s="68">
        <f>IF(ISERROR(RANK(G157,$G$5:$G$385,1)),"",RANK(G157,$G$5:$G$385,1))</f>
        <v>15</v>
      </c>
      <c r="I157" s="20">
        <f>IF(D157="","",RANK(D157,$D$5:$D$385,1))</f>
        <v>146</v>
      </c>
    </row>
    <row r="158" spans="1:9" ht="15">
      <c r="A158" s="38">
        <v>2</v>
      </c>
      <c r="B158" s="18"/>
      <c r="C158" s="63"/>
      <c r="D158" s="19">
        <v>0.0033159722222222223</v>
      </c>
      <c r="E158" s="20">
        <f>IF(D158="","",RANK(D158,D157:D161,1))</f>
        <v>5</v>
      </c>
      <c r="F158" s="21">
        <f>IF(OR(E158=1,E158=2,E158=3,E158=4),D158,"")</f>
      </c>
      <c r="G158" s="66"/>
      <c r="H158" s="69"/>
      <c r="I158" s="20">
        <f>IF(D158="","",RANK(D158,$D$5:$D$385,1))</f>
        <v>164</v>
      </c>
    </row>
    <row r="159" spans="1:9" ht="15">
      <c r="A159" s="38">
        <v>3</v>
      </c>
      <c r="B159" s="18"/>
      <c r="C159" s="63"/>
      <c r="D159" s="19">
        <v>0.0030000000000000005</v>
      </c>
      <c r="E159" s="20">
        <f>IF(D159="","",RANK(D159,D157:D161,1))</f>
        <v>3</v>
      </c>
      <c r="F159" s="21">
        <f>IF(OR(E159=1,E159=2,E159=3,E159=4),D159,"")</f>
        <v>0.0030000000000000005</v>
      </c>
      <c r="G159" s="66"/>
      <c r="H159" s="69"/>
      <c r="I159" s="20">
        <f>IF(D159="","",RANK(D159,$D$5:$D$385,1))</f>
        <v>88</v>
      </c>
    </row>
    <row r="160" spans="1:9" ht="15">
      <c r="A160" s="38">
        <v>4</v>
      </c>
      <c r="B160" s="18"/>
      <c r="C160" s="63"/>
      <c r="D160" s="19">
        <v>0.002778935185185185</v>
      </c>
      <c r="E160" s="20">
        <f>IF(D160="","",RANK(D160,D157:D161,1))</f>
        <v>2</v>
      </c>
      <c r="F160" s="21">
        <f>IF(OR(E160=1,E160=2,E160=3,E160=4),D160,"")</f>
        <v>0.002778935185185185</v>
      </c>
      <c r="G160" s="66"/>
      <c r="H160" s="69"/>
      <c r="I160" s="20">
        <f>IF(D160="","",RANK(D160,$D$5:$D$385,1))</f>
        <v>31</v>
      </c>
    </row>
    <row r="161" spans="1:9" ht="15">
      <c r="A161" s="38">
        <v>5</v>
      </c>
      <c r="B161" s="18"/>
      <c r="C161" s="64"/>
      <c r="D161" s="19">
        <v>0.002752314814814815</v>
      </c>
      <c r="E161" s="20">
        <f>IF(D161="","",RANK(D161,D157:D161,1))</f>
        <v>1</v>
      </c>
      <c r="F161" s="21">
        <f>IF(OR(E161=1,E161=2,E161=3,E161=4),D161,"")</f>
        <v>0.002752314814814815</v>
      </c>
      <c r="G161" s="67"/>
      <c r="H161" s="70"/>
      <c r="I161" s="20">
        <f>IF(D161="","",RANK(D161,$D$5:$D$385,1))</f>
        <v>23</v>
      </c>
    </row>
    <row r="162" spans="1:9" ht="15">
      <c r="A162" s="37"/>
      <c r="B162" s="10"/>
      <c r="C162" s="10"/>
      <c r="D162" s="11"/>
      <c r="E162" s="12"/>
      <c r="F162" s="9"/>
      <c r="G162" s="22"/>
      <c r="H162" s="12"/>
      <c r="I162" s="12"/>
    </row>
    <row r="163" spans="1:9" ht="15">
      <c r="A163" s="37"/>
      <c r="B163" s="10"/>
      <c r="C163" s="10"/>
      <c r="D163" s="11"/>
      <c r="E163" s="12"/>
      <c r="F163" s="9"/>
      <c r="G163" s="9"/>
      <c r="H163" s="12"/>
      <c r="I163" s="12"/>
    </row>
    <row r="164" spans="1:9" ht="63">
      <c r="A164" s="26" t="s">
        <v>5</v>
      </c>
      <c r="B164" s="27" t="s">
        <v>7</v>
      </c>
      <c r="C164" s="27" t="s">
        <v>23</v>
      </c>
      <c r="D164" s="27" t="s">
        <v>8</v>
      </c>
      <c r="E164" s="26" t="s">
        <v>9</v>
      </c>
      <c r="F164" s="26" t="s">
        <v>10</v>
      </c>
      <c r="G164" s="26" t="s">
        <v>11</v>
      </c>
      <c r="H164" s="28" t="s">
        <v>12</v>
      </c>
      <c r="I164" s="29" t="s">
        <v>13</v>
      </c>
    </row>
    <row r="165" spans="1:9" ht="15">
      <c r="A165" s="38">
        <v>1</v>
      </c>
      <c r="B165" s="18"/>
      <c r="C165" s="62">
        <v>32</v>
      </c>
      <c r="D165" s="19">
        <v>0.0030057870370370373</v>
      </c>
      <c r="E165" s="20">
        <f>IF(D165="","",RANK(D165,D165:D169,1))</f>
        <v>2</v>
      </c>
      <c r="F165" s="21">
        <f>IF(OR(E165=1,E165=2,E165=3,E165=4),D165,"")</f>
        <v>0.0030057870370370373</v>
      </c>
      <c r="G165" s="65">
        <f>IF(SUM(F165:F169)=0,"",SUM(F165:F169))</f>
        <v>0.011814814814814814</v>
      </c>
      <c r="H165" s="68">
        <f>IF(ISERROR(RANK(G165,$G$5:$G$385,1)),"",RANK(G165,$G$5:$G$385,1))</f>
        <v>18</v>
      </c>
      <c r="I165" s="20">
        <f>IF(D165="","",RANK(D165,$D$5:$D$385,1))</f>
        <v>93</v>
      </c>
    </row>
    <row r="166" spans="1:9" ht="15">
      <c r="A166" s="38">
        <v>2</v>
      </c>
      <c r="B166" s="18"/>
      <c r="C166" s="63"/>
      <c r="D166" s="19">
        <v>0.0030995370370370365</v>
      </c>
      <c r="E166" s="20">
        <f>IF(D166="","",RANK(D166,D165:D169,1))</f>
        <v>4</v>
      </c>
      <c r="F166" s="21">
        <f>IF(OR(E166=1,E166=2,E166=3,E166=4),D166,"")</f>
        <v>0.0030995370370370365</v>
      </c>
      <c r="G166" s="66"/>
      <c r="H166" s="69"/>
      <c r="I166" s="20">
        <f>IF(D166="","",RANK(D166,$D$5:$D$385,1))</f>
        <v>123</v>
      </c>
    </row>
    <row r="167" spans="1:9" ht="15">
      <c r="A167" s="38">
        <v>3</v>
      </c>
      <c r="B167" s="18"/>
      <c r="C167" s="63"/>
      <c r="D167" s="19">
        <v>0.00268287037037037</v>
      </c>
      <c r="E167" s="20">
        <f>IF(D167="","",RANK(D167,D165:D169,1))</f>
        <v>1</v>
      </c>
      <c r="F167" s="21">
        <f>IF(OR(E167=1,E167=2,E167=3,E167=4),D167,"")</f>
        <v>0.00268287037037037</v>
      </c>
      <c r="G167" s="66"/>
      <c r="H167" s="69"/>
      <c r="I167" s="20">
        <f>IF(D167="","",RANK(D167,$D$5:$D$385,1))</f>
        <v>11</v>
      </c>
    </row>
    <row r="168" spans="1:9" ht="15">
      <c r="A168" s="38">
        <v>4</v>
      </c>
      <c r="B168" s="18"/>
      <c r="C168" s="63"/>
      <c r="D168" s="19">
        <v>0.0030266203703703705</v>
      </c>
      <c r="E168" s="20">
        <f>IF(D168="","",RANK(D168,D165:D169,1))</f>
        <v>3</v>
      </c>
      <c r="F168" s="21">
        <f>IF(OR(E168=1,E168=2,E168=3,E168=4),D168,"")</f>
        <v>0.0030266203703703705</v>
      </c>
      <c r="G168" s="66"/>
      <c r="H168" s="69"/>
      <c r="I168" s="20">
        <f>IF(D168="","",RANK(D168,$D$5:$D$385,1))</f>
        <v>98</v>
      </c>
    </row>
    <row r="169" spans="1:9" ht="15">
      <c r="A169" s="38">
        <v>5</v>
      </c>
      <c r="B169" s="18"/>
      <c r="C169" s="64"/>
      <c r="D169" s="19">
        <v>0.003278935185185185</v>
      </c>
      <c r="E169" s="20">
        <f>IF(D169="","",RANK(D169,D165:D169,1))</f>
        <v>5</v>
      </c>
      <c r="F169" s="21">
        <f>IF(OR(E169=1,E169=2,E169=3,E169=4),D169,"")</f>
      </c>
      <c r="G169" s="67"/>
      <c r="H169" s="70"/>
      <c r="I169" s="20">
        <f>IF(D169="","",RANK(D169,$D$5:$D$385,1))</f>
        <v>158</v>
      </c>
    </row>
    <row r="170" ht="12.75">
      <c r="A170" s="39"/>
    </row>
    <row r="171" ht="12.75">
      <c r="A171" s="39"/>
    </row>
    <row r="172" spans="1:9" ht="63">
      <c r="A172" s="26" t="s">
        <v>5</v>
      </c>
      <c r="B172" s="27" t="s">
        <v>7</v>
      </c>
      <c r="C172" s="27" t="s">
        <v>23</v>
      </c>
      <c r="D172" s="27" t="s">
        <v>8</v>
      </c>
      <c r="E172" s="26" t="s">
        <v>9</v>
      </c>
      <c r="F172" s="26" t="s">
        <v>10</v>
      </c>
      <c r="G172" s="26" t="s">
        <v>11</v>
      </c>
      <c r="H172" s="28" t="s">
        <v>12</v>
      </c>
      <c r="I172" s="29" t="s">
        <v>13</v>
      </c>
    </row>
    <row r="173" spans="1:9" ht="15">
      <c r="A173" s="38">
        <v>1</v>
      </c>
      <c r="B173" s="18"/>
      <c r="C173" s="62">
        <v>34</v>
      </c>
      <c r="D173" s="19">
        <v>0.003002314814814815</v>
      </c>
      <c r="E173" s="20">
        <f>IF(D173="","",RANK(D173,D173:D177,1))</f>
        <v>3</v>
      </c>
      <c r="F173" s="21">
        <f>IF(OR(E173=1,E173=2,E173=3,E173=4),D173,"")</f>
        <v>0.003002314814814815</v>
      </c>
      <c r="G173" s="65">
        <f>IF(SUM(F173:F177)=0,"",SUM(F173:F177))</f>
        <v>0.011975694444444445</v>
      </c>
      <c r="H173" s="68">
        <f>IF(ISERROR(RANK(G173,$G$5:$G$385,1)),"",RANK(G173,$G$5:$G$385,1))</f>
        <v>22</v>
      </c>
      <c r="I173" s="20">
        <f>IF(D173="","",RANK(D173,$D$5:$D$385,1))</f>
        <v>90</v>
      </c>
    </row>
    <row r="174" spans="1:9" ht="15">
      <c r="A174" s="38">
        <v>2</v>
      </c>
      <c r="B174" s="18"/>
      <c r="C174" s="63"/>
      <c r="D174" s="19">
        <v>0.003390046296296297</v>
      </c>
      <c r="E174" s="20">
        <f>IF(D174="","",RANK(D174,D173:D177,1))</f>
        <v>5</v>
      </c>
      <c r="F174" s="21">
        <f>IF(OR(E174=1,E174=2,E174=3,E174=4),D174,"")</f>
      </c>
      <c r="G174" s="66"/>
      <c r="H174" s="69"/>
      <c r="I174" s="20">
        <f>IF(D174="","",RANK(D174,$D$5:$D$385,1))</f>
        <v>169</v>
      </c>
    </row>
    <row r="175" spans="1:9" ht="15">
      <c r="A175" s="38">
        <v>3</v>
      </c>
      <c r="B175" s="18"/>
      <c r="C175" s="63"/>
      <c r="D175" s="19">
        <v>0.0031689814814814814</v>
      </c>
      <c r="E175" s="20">
        <f>IF(D175="","",RANK(D175,D173:D177,1))</f>
        <v>4</v>
      </c>
      <c r="F175" s="21">
        <f>IF(OR(E175=1,E175=2,E175=3,E175=4),D175,"")</f>
        <v>0.0031689814814814814</v>
      </c>
      <c r="G175" s="66"/>
      <c r="H175" s="69"/>
      <c r="I175" s="20">
        <f>IF(D175="","",RANK(D175,$D$5:$D$385,1))</f>
        <v>142</v>
      </c>
    </row>
    <row r="176" spans="1:9" ht="15">
      <c r="A176" s="38">
        <v>4</v>
      </c>
      <c r="B176" s="18"/>
      <c r="C176" s="63"/>
      <c r="D176" s="19">
        <v>0.0028842592592592596</v>
      </c>
      <c r="E176" s="20">
        <f>IF(D176="","",RANK(D176,D173:D177,1))</f>
        <v>1</v>
      </c>
      <c r="F176" s="21">
        <f>IF(OR(E176=1,E176=2,E176=3,E176=4),D176,"")</f>
        <v>0.0028842592592592596</v>
      </c>
      <c r="G176" s="66"/>
      <c r="H176" s="69"/>
      <c r="I176" s="20">
        <f>IF(D176="","",RANK(D176,$D$5:$D$385,1))</f>
        <v>53</v>
      </c>
    </row>
    <row r="177" spans="1:9" ht="15">
      <c r="A177" s="38">
        <v>5</v>
      </c>
      <c r="B177" s="18"/>
      <c r="C177" s="64"/>
      <c r="D177" s="19">
        <v>0.002920138888888889</v>
      </c>
      <c r="E177" s="20">
        <f>IF(D177="","",RANK(D177,D173:D177,1))</f>
        <v>2</v>
      </c>
      <c r="F177" s="21">
        <f>IF(OR(E177=1,E177=2,E177=3,E177=4),D177,"")</f>
        <v>0.002920138888888889</v>
      </c>
      <c r="G177" s="67"/>
      <c r="H177" s="70"/>
      <c r="I177" s="20">
        <f>IF(D177="","",RANK(D177,$D$5:$D$385,1))</f>
        <v>66</v>
      </c>
    </row>
    <row r="178" spans="1:9" ht="15">
      <c r="A178" s="37"/>
      <c r="B178" s="10"/>
      <c r="C178" s="10"/>
      <c r="D178" s="11"/>
      <c r="E178" s="12"/>
      <c r="F178" s="9"/>
      <c r="G178" s="22"/>
      <c r="H178" s="12"/>
      <c r="I178" s="12"/>
    </row>
    <row r="179" spans="1:9" ht="15">
      <c r="A179" s="37"/>
      <c r="B179" s="10"/>
      <c r="C179" s="10"/>
      <c r="D179" s="11"/>
      <c r="E179" s="12"/>
      <c r="F179" s="9"/>
      <c r="G179" s="9"/>
      <c r="H179" s="12"/>
      <c r="I179" s="12"/>
    </row>
    <row r="180" spans="1:9" ht="63">
      <c r="A180" s="26" t="s">
        <v>5</v>
      </c>
      <c r="B180" s="27" t="s">
        <v>7</v>
      </c>
      <c r="C180" s="27" t="s">
        <v>23</v>
      </c>
      <c r="D180" s="14" t="s">
        <v>8</v>
      </c>
      <c r="E180" s="26" t="s">
        <v>9</v>
      </c>
      <c r="F180" s="15" t="s">
        <v>10</v>
      </c>
      <c r="G180" s="26" t="s">
        <v>11</v>
      </c>
      <c r="H180" s="28" t="s">
        <v>12</v>
      </c>
      <c r="I180" s="16" t="s">
        <v>13</v>
      </c>
    </row>
    <row r="181" spans="1:9" ht="15">
      <c r="A181" s="38">
        <v>1</v>
      </c>
      <c r="B181" s="18"/>
      <c r="C181" s="62">
        <v>36</v>
      </c>
      <c r="D181" s="19">
        <v>0.002667824074074074</v>
      </c>
      <c r="E181" s="20">
        <f>IF(D181="","",RANK(D181,D181:D185,1))</f>
        <v>1</v>
      </c>
      <c r="F181" s="21">
        <f>IF(OR(E181=1,E181=2,E181=3,E181=4),D181,"")</f>
        <v>0.002667824074074074</v>
      </c>
      <c r="G181" s="65">
        <f>IF(SUM(F181:F185)=0,"",SUM(F181:F185))</f>
        <v>0.01141087962962963</v>
      </c>
      <c r="H181" s="68">
        <f>IF(ISERROR(RANK(G181,$G$5:$G$385,1)),"",RANK(G181,$G$5:$G$385,1))</f>
        <v>9</v>
      </c>
      <c r="I181" s="20">
        <f>IF(D181="","",RANK(D181,$D$5:$D$385,1))</f>
        <v>10</v>
      </c>
    </row>
    <row r="182" spans="1:9" ht="15">
      <c r="A182" s="38">
        <v>2</v>
      </c>
      <c r="B182" s="18"/>
      <c r="C182" s="63"/>
      <c r="D182" s="19">
        <v>0.0028506944444444443</v>
      </c>
      <c r="E182" s="20">
        <f>IF(D182="","",RANK(D182,D181:D185,1))</f>
        <v>2</v>
      </c>
      <c r="F182" s="21">
        <f>IF(OR(E182=1,E182=2,E182=3,E182=4),D182,"")</f>
        <v>0.0028506944444444443</v>
      </c>
      <c r="G182" s="66"/>
      <c r="H182" s="69"/>
      <c r="I182" s="20">
        <f>IF(D182="","",RANK(D182,$D$5:$D$385,1))</f>
        <v>45</v>
      </c>
    </row>
    <row r="183" spans="1:9" ht="15">
      <c r="A183" s="38">
        <v>3</v>
      </c>
      <c r="B183" s="18"/>
      <c r="C183" s="63"/>
      <c r="D183" s="19">
        <v>0.003195601851851852</v>
      </c>
      <c r="E183" s="20">
        <f>IF(D183="","",RANK(D183,D181:D185,1))</f>
        <v>5</v>
      </c>
      <c r="F183" s="21">
        <f>IF(OR(E183=1,E183=2,E183=3,E183=4),D183,"")</f>
      </c>
      <c r="G183" s="66"/>
      <c r="H183" s="69"/>
      <c r="I183" s="20">
        <f>IF(D183="","",RANK(D183,$D$5:$D$385,1))</f>
        <v>149</v>
      </c>
    </row>
    <row r="184" spans="1:9" ht="15">
      <c r="A184" s="38">
        <v>4</v>
      </c>
      <c r="B184" s="18"/>
      <c r="C184" s="63"/>
      <c r="D184" s="19">
        <v>0.002940972222222223</v>
      </c>
      <c r="E184" s="20">
        <f>IF(D184="","",RANK(D184,D181:D185,1))</f>
        <v>3</v>
      </c>
      <c r="F184" s="21">
        <f>IF(OR(E184=1,E184=2,E184=3,E184=4),D184,"")</f>
        <v>0.002940972222222223</v>
      </c>
      <c r="G184" s="66"/>
      <c r="H184" s="69"/>
      <c r="I184" s="20">
        <f>IF(D184="","",RANK(D184,$D$5:$D$385,1))</f>
        <v>72</v>
      </c>
    </row>
    <row r="185" spans="1:9" ht="15">
      <c r="A185" s="38">
        <v>5</v>
      </c>
      <c r="B185" s="18"/>
      <c r="C185" s="64"/>
      <c r="D185" s="19">
        <v>0.002951388888888889</v>
      </c>
      <c r="E185" s="20">
        <f>IF(D185="","",RANK(D185,D181:D185,1))</f>
        <v>4</v>
      </c>
      <c r="F185" s="21">
        <f>IF(OR(E185=1,E185=2,E185=3,E185=4),D185,"")</f>
        <v>0.002951388888888889</v>
      </c>
      <c r="G185" s="67"/>
      <c r="H185" s="70"/>
      <c r="I185" s="20">
        <f>IF(D185="","",RANK(D185,$D$5:$D$385,1))</f>
        <v>76</v>
      </c>
    </row>
    <row r="186" spans="1:9" ht="15">
      <c r="A186" s="37"/>
      <c r="B186" s="10"/>
      <c r="C186" s="10"/>
      <c r="D186" s="11"/>
      <c r="E186" s="12"/>
      <c r="F186" s="9"/>
      <c r="G186" s="9"/>
      <c r="H186" s="12"/>
      <c r="I186" s="12"/>
    </row>
    <row r="187" spans="1:9" ht="15">
      <c r="A187" s="37"/>
      <c r="B187" s="10"/>
      <c r="C187" s="10"/>
      <c r="D187" s="11"/>
      <c r="E187" s="12"/>
      <c r="F187" s="9"/>
      <c r="G187" s="9"/>
      <c r="H187" s="12"/>
      <c r="I187" s="12"/>
    </row>
    <row r="188" spans="1:9" ht="63">
      <c r="A188" s="26" t="s">
        <v>5</v>
      </c>
      <c r="B188" s="27" t="s">
        <v>7</v>
      </c>
      <c r="C188" s="27" t="s">
        <v>23</v>
      </c>
      <c r="D188" s="27" t="s">
        <v>8</v>
      </c>
      <c r="E188" s="26" t="s">
        <v>9</v>
      </c>
      <c r="F188" s="26" t="s">
        <v>10</v>
      </c>
      <c r="G188" s="26" t="s">
        <v>11</v>
      </c>
      <c r="H188" s="28" t="s">
        <v>12</v>
      </c>
      <c r="I188" s="29" t="s">
        <v>13</v>
      </c>
    </row>
    <row r="189" spans="1:9" ht="15">
      <c r="A189" s="38">
        <v>1</v>
      </c>
      <c r="B189" s="18"/>
      <c r="C189" s="62">
        <v>38</v>
      </c>
      <c r="D189" s="19">
        <v>0.004145833333333333</v>
      </c>
      <c r="E189" s="20">
        <f>IF(D189="","",RANK(D189,D189:D193,1))</f>
        <v>5</v>
      </c>
      <c r="F189" s="21">
        <f>IF(OR(E189=1,E189=2,E189=3,E189=4),D189,"")</f>
      </c>
      <c r="G189" s="65">
        <f>IF(SUM(F189:F193)=0,"",SUM(F189:F193))</f>
        <v>0.013537037037037037</v>
      </c>
      <c r="H189" s="68">
        <f>IF(ISERROR(RANK(G189,$G$5:$G$385,1)),"",RANK(G189,$G$5:$G$385,1))</f>
        <v>36</v>
      </c>
      <c r="I189" s="20">
        <f>IF(D189="","",RANK(D189,$D$5:$D$385,1))</f>
        <v>199</v>
      </c>
    </row>
    <row r="190" spans="1:9" ht="15">
      <c r="A190" s="38">
        <v>2</v>
      </c>
      <c r="B190" s="18"/>
      <c r="C190" s="63"/>
      <c r="D190" s="19">
        <v>0.002927083333333333</v>
      </c>
      <c r="E190" s="20">
        <f>IF(D190="","",RANK(D190,D189:D193,1))</f>
        <v>1</v>
      </c>
      <c r="F190" s="21">
        <f>IF(OR(E190=1,E190=2,E190=3,E190=4),D190,"")</f>
        <v>0.002927083333333333</v>
      </c>
      <c r="G190" s="66"/>
      <c r="H190" s="69"/>
      <c r="I190" s="20">
        <f>IF(D190="","",RANK(D190,$D$5:$D$385,1))</f>
        <v>70</v>
      </c>
    </row>
    <row r="191" spans="1:9" ht="15">
      <c r="A191" s="38">
        <v>3</v>
      </c>
      <c r="B191" s="18"/>
      <c r="C191" s="63"/>
      <c r="D191" s="19">
        <v>0.0033379629629629627</v>
      </c>
      <c r="E191" s="20">
        <f>IF(D191="","",RANK(D191,D189:D193,1))</f>
        <v>2</v>
      </c>
      <c r="F191" s="21">
        <f>IF(OR(E191=1,E191=2,E191=3,E191=4),D191,"")</f>
        <v>0.0033379629629629627</v>
      </c>
      <c r="G191" s="66"/>
      <c r="H191" s="69"/>
      <c r="I191" s="20">
        <f>IF(D191="","",RANK(D191,$D$5:$D$385,1))</f>
        <v>165</v>
      </c>
    </row>
    <row r="192" spans="1:9" ht="15">
      <c r="A192" s="38">
        <v>4</v>
      </c>
      <c r="B192" s="18"/>
      <c r="C192" s="63"/>
      <c r="D192" s="19">
        <v>0.003832175925925926</v>
      </c>
      <c r="E192" s="20">
        <f>IF(D192="","",RANK(D192,D189:D193,1))</f>
        <v>4</v>
      </c>
      <c r="F192" s="21">
        <f>IF(OR(E192=1,E192=2,E192=3,E192=4),D192,"")</f>
        <v>0.003832175925925926</v>
      </c>
      <c r="G192" s="66"/>
      <c r="H192" s="69"/>
      <c r="I192" s="20">
        <f>IF(D192="","",RANK(D192,$D$5:$D$385,1))</f>
        <v>193</v>
      </c>
    </row>
    <row r="193" spans="1:9" ht="15">
      <c r="A193" s="38">
        <v>5</v>
      </c>
      <c r="B193" s="18"/>
      <c r="C193" s="64"/>
      <c r="D193" s="19">
        <v>0.0034398148148148144</v>
      </c>
      <c r="E193" s="20">
        <f>IF(D193="","",RANK(D193,D189:D193,1))</f>
        <v>3</v>
      </c>
      <c r="F193" s="21">
        <f>IF(OR(E193=1,E193=2,E193=3,E193=4),D193,"")</f>
        <v>0.0034398148148148144</v>
      </c>
      <c r="G193" s="67"/>
      <c r="H193" s="70"/>
      <c r="I193" s="20">
        <f>IF(D193="","",RANK(D193,$D$5:$D$385,1))</f>
        <v>176</v>
      </c>
    </row>
    <row r="194" spans="1:9" ht="15">
      <c r="A194" s="37"/>
      <c r="B194" s="10"/>
      <c r="C194" s="10"/>
      <c r="D194" s="11"/>
      <c r="E194" s="12"/>
      <c r="F194" s="9"/>
      <c r="G194" s="22"/>
      <c r="H194" s="12"/>
      <c r="I194" s="12"/>
    </row>
    <row r="195" spans="1:9" ht="15">
      <c r="A195" s="37"/>
      <c r="B195" s="10"/>
      <c r="C195" s="10"/>
      <c r="D195" s="11"/>
      <c r="E195" s="12"/>
      <c r="F195" s="9"/>
      <c r="G195" s="9"/>
      <c r="H195" s="12"/>
      <c r="I195" s="12"/>
    </row>
    <row r="196" spans="1:9" ht="63">
      <c r="A196" s="26" t="s">
        <v>5</v>
      </c>
      <c r="B196" s="27" t="s">
        <v>7</v>
      </c>
      <c r="C196" s="27" t="s">
        <v>23</v>
      </c>
      <c r="D196" s="27" t="s">
        <v>8</v>
      </c>
      <c r="E196" s="26" t="s">
        <v>9</v>
      </c>
      <c r="F196" s="26" t="s">
        <v>10</v>
      </c>
      <c r="G196" s="26" t="s">
        <v>11</v>
      </c>
      <c r="H196" s="28" t="s">
        <v>12</v>
      </c>
      <c r="I196" s="29" t="s">
        <v>13</v>
      </c>
    </row>
    <row r="197" spans="1:9" ht="15">
      <c r="A197" s="38">
        <v>1</v>
      </c>
      <c r="B197" s="18"/>
      <c r="C197" s="62">
        <v>39</v>
      </c>
      <c r="D197" s="19">
        <v>0.002840277777777778</v>
      </c>
      <c r="E197" s="20">
        <f>IF(D197="","",RANK(D197,D197:D201,1))</f>
        <v>2</v>
      </c>
      <c r="F197" s="21">
        <f>IF(OR(E197=1,E197=2,E197=3,E197=4),D197,"")</f>
        <v>0.002840277777777778</v>
      </c>
      <c r="G197" s="65">
        <f>IF(SUM(F197:F201)=0,"",SUM(F197:F201))</f>
        <v>0.011425925925925928</v>
      </c>
      <c r="H197" s="68">
        <f>IF(ISERROR(RANK(G197,$G$5:$G$385,1)),"",RANK(G197,$G$5:$G$385,1))</f>
        <v>11</v>
      </c>
      <c r="I197" s="20">
        <f>IF(D197="","",RANK(D197,$D$5:$D$385,1))</f>
        <v>40</v>
      </c>
    </row>
    <row r="198" spans="1:9" ht="15">
      <c r="A198" s="38">
        <v>2</v>
      </c>
      <c r="B198" s="18"/>
      <c r="C198" s="63"/>
      <c r="D198" s="19">
        <v>0.0029421296296296296</v>
      </c>
      <c r="E198" s="20">
        <f>IF(D198="","",RANK(D198,D197:D201,1))</f>
        <v>3</v>
      </c>
      <c r="F198" s="21">
        <f>IF(OR(E198=1,E198=2,E198=3,E198=4),D198,"")</f>
        <v>0.0029421296296296296</v>
      </c>
      <c r="G198" s="66"/>
      <c r="H198" s="69"/>
      <c r="I198" s="20">
        <f>IF(D198="","",RANK(D198,$D$5:$D$385,1))</f>
        <v>73</v>
      </c>
    </row>
    <row r="199" spans="1:9" ht="15">
      <c r="A199" s="38">
        <v>3</v>
      </c>
      <c r="B199" s="18"/>
      <c r="C199" s="63"/>
      <c r="D199" s="19">
        <v>0.0034282407407407404</v>
      </c>
      <c r="E199" s="20">
        <f>IF(D199="","",RANK(D199,D197:D201,1))</f>
        <v>5</v>
      </c>
      <c r="F199" s="21">
        <f>IF(OR(E199=1,E199=2,E199=3,E199=4),D199,"")</f>
      </c>
      <c r="G199" s="66"/>
      <c r="H199" s="69"/>
      <c r="I199" s="20">
        <f>IF(D199="","",RANK(D199,$D$5:$D$385,1))</f>
        <v>173</v>
      </c>
    </row>
    <row r="200" spans="1:9" ht="15">
      <c r="A200" s="38">
        <v>4</v>
      </c>
      <c r="B200" s="18"/>
      <c r="C200" s="63"/>
      <c r="D200" s="19">
        <v>0.002599537037037037</v>
      </c>
      <c r="E200" s="20">
        <f>IF(D200="","",RANK(D200,D197:D201,1))</f>
        <v>1</v>
      </c>
      <c r="F200" s="21">
        <f>IF(OR(E200=1,E200=2,E200=3,E200=4),D200,"")</f>
        <v>0.002599537037037037</v>
      </c>
      <c r="G200" s="66"/>
      <c r="H200" s="69"/>
      <c r="I200" s="20">
        <f>IF(D200="","",RANK(D200,$D$5:$D$385,1))</f>
        <v>6</v>
      </c>
    </row>
    <row r="201" spans="1:9" ht="15">
      <c r="A201" s="38">
        <v>5</v>
      </c>
      <c r="B201" s="18"/>
      <c r="C201" s="64"/>
      <c r="D201" s="19">
        <v>0.003043981481481482</v>
      </c>
      <c r="E201" s="20">
        <f>IF(D201="","",RANK(D201,D197:D201,1))</f>
        <v>4</v>
      </c>
      <c r="F201" s="21">
        <f>IF(OR(E201=1,E201=2,E201=3,E201=4),D201,"")</f>
        <v>0.003043981481481482</v>
      </c>
      <c r="G201" s="67"/>
      <c r="H201" s="70"/>
      <c r="I201" s="20">
        <f>IF(D201="","",RANK(D201,$D$5:$D$385,1))</f>
        <v>106</v>
      </c>
    </row>
    <row r="202" spans="1:9" ht="15">
      <c r="A202" s="37"/>
      <c r="B202" s="10"/>
      <c r="C202" s="10"/>
      <c r="D202" s="11"/>
      <c r="E202" s="12"/>
      <c r="F202" s="9"/>
      <c r="G202" s="9"/>
      <c r="H202" s="12"/>
      <c r="I202" s="12"/>
    </row>
    <row r="203" spans="1:9" ht="15">
      <c r="A203" s="37"/>
      <c r="B203" s="10"/>
      <c r="C203" s="10"/>
      <c r="D203" s="11"/>
      <c r="E203" s="12"/>
      <c r="F203" s="9"/>
      <c r="G203" s="9"/>
      <c r="H203" s="12"/>
      <c r="I203" s="12"/>
    </row>
    <row r="204" spans="1:9" ht="63">
      <c r="A204" s="26" t="s">
        <v>5</v>
      </c>
      <c r="B204" s="27" t="s">
        <v>7</v>
      </c>
      <c r="C204" s="27" t="s">
        <v>23</v>
      </c>
      <c r="D204" s="27" t="s">
        <v>8</v>
      </c>
      <c r="E204" s="26" t="s">
        <v>9</v>
      </c>
      <c r="F204" s="26" t="s">
        <v>10</v>
      </c>
      <c r="G204" s="26" t="s">
        <v>11</v>
      </c>
      <c r="H204" s="28" t="s">
        <v>12</v>
      </c>
      <c r="I204" s="29" t="s">
        <v>13</v>
      </c>
    </row>
    <row r="205" spans="1:9" ht="15">
      <c r="A205" s="38">
        <v>1</v>
      </c>
      <c r="B205" s="18"/>
      <c r="C205" s="62">
        <v>40</v>
      </c>
      <c r="D205" s="19">
        <v>0.0027303240740740743</v>
      </c>
      <c r="E205" s="20">
        <f>IF(D205="","",RANK(D205,D205:D209,1))</f>
        <v>1</v>
      </c>
      <c r="F205" s="21">
        <f>IF(OR(E205=1,E205=2,E205=3,E205=4),D205,"")</f>
        <v>0.0027303240740740743</v>
      </c>
      <c r="G205" s="65">
        <f>IF(SUM(F205:F209)=0,"",SUM(F205:F209))</f>
        <v>0.012319444444444445</v>
      </c>
      <c r="H205" s="68">
        <f>IF(ISERROR(RANK(G205,$G$5:$G$385,1)),"",RANK(G205,$G$5:$G$385,1))</f>
        <v>29</v>
      </c>
      <c r="I205" s="20">
        <f>IF(D205="","",RANK(D205,$D$5:$D$385,1))</f>
        <v>20</v>
      </c>
    </row>
    <row r="206" spans="1:9" ht="15">
      <c r="A206" s="38">
        <v>2</v>
      </c>
      <c r="B206" s="18"/>
      <c r="C206" s="63"/>
      <c r="D206" s="19">
        <v>0.0032291666666666666</v>
      </c>
      <c r="E206" s="20">
        <f>IF(D206="","",RANK(D206,D205:D209,1))</f>
        <v>4</v>
      </c>
      <c r="F206" s="21">
        <f>IF(OR(E206=1,E206=2,E206=3,E206=4),D206,"")</f>
        <v>0.0032291666666666666</v>
      </c>
      <c r="G206" s="66"/>
      <c r="H206" s="69"/>
      <c r="I206" s="20">
        <f>IF(D206="","",RANK(D206,$D$5:$D$385,1))</f>
        <v>154</v>
      </c>
    </row>
    <row r="207" spans="1:9" ht="15">
      <c r="A207" s="38">
        <v>3</v>
      </c>
      <c r="B207" s="18"/>
      <c r="C207" s="63"/>
      <c r="D207" s="19">
        <v>0.0031388888888888885</v>
      </c>
      <c r="E207" s="20">
        <f>IF(D207="","",RANK(D207,D205:D209,1))</f>
        <v>2</v>
      </c>
      <c r="F207" s="21">
        <f>IF(OR(E207=1,E207=2,E207=3,E207=4),D207,"")</f>
        <v>0.0031388888888888885</v>
      </c>
      <c r="G207" s="66"/>
      <c r="H207" s="69"/>
      <c r="I207" s="20">
        <f>IF(D207="","",RANK(D207,$D$5:$D$385,1))</f>
        <v>133</v>
      </c>
    </row>
    <row r="208" spans="1:9" ht="15">
      <c r="A208" s="38">
        <v>4</v>
      </c>
      <c r="B208" s="18"/>
      <c r="C208" s="63"/>
      <c r="D208" s="19">
        <v>0.003383101851851851</v>
      </c>
      <c r="E208" s="20">
        <f>IF(D208="","",RANK(D208,D205:D209,1))</f>
        <v>5</v>
      </c>
      <c r="F208" s="21">
        <f>IF(OR(E208=1,E208=2,E208=3,E208=4),D208,"")</f>
      </c>
      <c r="G208" s="66"/>
      <c r="H208" s="69"/>
      <c r="I208" s="20">
        <f>IF(D208="","",RANK(D208,$D$5:$D$385,1))</f>
        <v>168</v>
      </c>
    </row>
    <row r="209" spans="1:9" ht="15">
      <c r="A209" s="38">
        <v>5</v>
      </c>
      <c r="B209" s="18"/>
      <c r="C209" s="64"/>
      <c r="D209" s="19">
        <v>0.003221064814814815</v>
      </c>
      <c r="E209" s="20">
        <f>IF(D209="","",RANK(D209,D205:D209,1))</f>
        <v>3</v>
      </c>
      <c r="F209" s="21">
        <f>IF(OR(E209=1,E209=2,E209=3,E209=4),D209,"")</f>
        <v>0.003221064814814815</v>
      </c>
      <c r="G209" s="67"/>
      <c r="H209" s="70"/>
      <c r="I209" s="20">
        <f>IF(D209="","",RANK(D209,$D$5:$D$385,1))</f>
        <v>152</v>
      </c>
    </row>
    <row r="210" spans="1:9" ht="15">
      <c r="A210" s="37"/>
      <c r="B210" s="10"/>
      <c r="C210" s="10"/>
      <c r="D210" s="11"/>
      <c r="E210" s="12"/>
      <c r="F210" s="9"/>
      <c r="G210" s="9"/>
      <c r="H210" s="12"/>
      <c r="I210" s="12"/>
    </row>
    <row r="211" spans="1:9" ht="15">
      <c r="A211" s="37"/>
      <c r="B211" s="10"/>
      <c r="C211" s="10"/>
      <c r="D211" s="11"/>
      <c r="E211" s="12"/>
      <c r="F211" s="9"/>
      <c r="G211" s="9"/>
      <c r="H211" s="12"/>
      <c r="I211" s="12"/>
    </row>
    <row r="212" spans="1:9" ht="63">
      <c r="A212" s="26" t="s">
        <v>5</v>
      </c>
      <c r="B212" s="27" t="s">
        <v>7</v>
      </c>
      <c r="C212" s="27" t="s">
        <v>23</v>
      </c>
      <c r="D212" s="27" t="s">
        <v>8</v>
      </c>
      <c r="E212" s="26" t="s">
        <v>9</v>
      </c>
      <c r="F212" s="26" t="s">
        <v>10</v>
      </c>
      <c r="G212" s="26" t="s">
        <v>11</v>
      </c>
      <c r="H212" s="28" t="s">
        <v>12</v>
      </c>
      <c r="I212" s="29" t="s">
        <v>13</v>
      </c>
    </row>
    <row r="213" spans="1:9" ht="15">
      <c r="A213" s="38">
        <v>1</v>
      </c>
      <c r="B213" s="18"/>
      <c r="C213" s="62">
        <v>41</v>
      </c>
      <c r="D213" s="19">
        <v>0.0029791666666666664</v>
      </c>
      <c r="E213" s="20">
        <f>IF(D213="","",RANK(D213,D213:D217,1))</f>
        <v>1</v>
      </c>
      <c r="F213" s="21">
        <f>IF(OR(E213=1,E213=2,E213=3,E213=4),D213,"")</f>
        <v>0.0029791666666666664</v>
      </c>
      <c r="G213" s="65">
        <f>IF(SUM(F213:F217)=0,"",SUM(F213:F217))</f>
        <v>0.012429398148148148</v>
      </c>
      <c r="H213" s="68">
        <f>IF(ISERROR(RANK(G213,$G$5:$G$385,1)),"",RANK(G213,$G$5:$G$385,1))</f>
        <v>30</v>
      </c>
      <c r="I213" s="20">
        <f>IF(D213="","",RANK(D213,$D$5:$D$385,1))</f>
        <v>83</v>
      </c>
    </row>
    <row r="214" spans="1:9" ht="15">
      <c r="A214" s="38">
        <v>2</v>
      </c>
      <c r="B214" s="18"/>
      <c r="C214" s="63"/>
      <c r="D214" s="19">
        <v>0.0032604166666666667</v>
      </c>
      <c r="E214" s="20">
        <f>IF(D214="","",RANK(D214,D213:D217,1))</f>
        <v>4</v>
      </c>
      <c r="F214" s="21">
        <f>IF(OR(E214=1,E214=2,E214=3,E214=4),D214,"")</f>
        <v>0.0032604166666666667</v>
      </c>
      <c r="G214" s="66"/>
      <c r="H214" s="69"/>
      <c r="I214" s="20">
        <f>IF(D214="","",RANK(D214,$D$5:$D$385,1))</f>
        <v>155</v>
      </c>
    </row>
    <row r="215" spans="1:9" ht="15">
      <c r="A215" s="38">
        <v>3</v>
      </c>
      <c r="B215" s="18"/>
      <c r="C215" s="63"/>
      <c r="D215" s="19">
        <v>0.003493055555555556</v>
      </c>
      <c r="E215" s="20">
        <f>IF(D215="","",RANK(D215,D213:D217,1))</f>
        <v>5</v>
      </c>
      <c r="F215" s="21">
        <f>IF(OR(E215=1,E215=2,E215=3,E215=4),D215,"")</f>
      </c>
      <c r="G215" s="66"/>
      <c r="H215" s="69"/>
      <c r="I215" s="20">
        <f>IF(D215="","",RANK(D215,$D$5:$D$385,1))</f>
        <v>180</v>
      </c>
    </row>
    <row r="216" spans="1:9" ht="15">
      <c r="A216" s="38">
        <v>4</v>
      </c>
      <c r="B216" s="18"/>
      <c r="C216" s="63"/>
      <c r="D216" s="19">
        <v>0.0030532407407407405</v>
      </c>
      <c r="E216" s="20">
        <f>IF(D216="","",RANK(D216,D213:D217,1))</f>
        <v>2</v>
      </c>
      <c r="F216" s="21">
        <f>IF(OR(E216=1,E216=2,E216=3,E216=4),D216,"")</f>
        <v>0.0030532407407407405</v>
      </c>
      <c r="G216" s="66"/>
      <c r="H216" s="69"/>
      <c r="I216" s="20">
        <f>IF(D216="","",RANK(D216,$D$5:$D$385,1))</f>
        <v>111</v>
      </c>
    </row>
    <row r="217" spans="1:9" ht="15">
      <c r="A217" s="38">
        <v>5</v>
      </c>
      <c r="B217" s="18"/>
      <c r="C217" s="64"/>
      <c r="D217" s="19">
        <v>0.003136574074074074</v>
      </c>
      <c r="E217" s="20">
        <f>IF(D217="","",RANK(D217,D213:D217,1))</f>
        <v>3</v>
      </c>
      <c r="F217" s="21">
        <f>IF(OR(E217=1,E217=2,E217=3,E217=4),D217,"")</f>
        <v>0.003136574074074074</v>
      </c>
      <c r="G217" s="67"/>
      <c r="H217" s="70"/>
      <c r="I217" s="20">
        <f>IF(D217="","",RANK(D217,$D$5:$D$385,1))</f>
        <v>130</v>
      </c>
    </row>
    <row r="218" spans="1:9" ht="15">
      <c r="A218" s="37"/>
      <c r="B218" s="10"/>
      <c r="C218" s="10"/>
      <c r="D218" s="11"/>
      <c r="E218" s="12"/>
      <c r="F218" s="9"/>
      <c r="G218" s="22"/>
      <c r="H218" s="12"/>
      <c r="I218" s="12"/>
    </row>
    <row r="219" spans="1:9" ht="15">
      <c r="A219" s="37"/>
      <c r="B219" s="10"/>
      <c r="C219" s="10"/>
      <c r="D219" s="11"/>
      <c r="E219" s="12"/>
      <c r="F219" s="9"/>
      <c r="G219" s="9"/>
      <c r="H219" s="12"/>
      <c r="I219" s="12"/>
    </row>
    <row r="220" spans="1:9" ht="63">
      <c r="A220" s="26" t="s">
        <v>5</v>
      </c>
      <c r="B220" s="27" t="s">
        <v>7</v>
      </c>
      <c r="C220" s="27" t="s">
        <v>23</v>
      </c>
      <c r="D220" s="27" t="s">
        <v>8</v>
      </c>
      <c r="E220" s="26" t="s">
        <v>9</v>
      </c>
      <c r="F220" s="26" t="s">
        <v>10</v>
      </c>
      <c r="G220" s="26" t="s">
        <v>11</v>
      </c>
      <c r="H220" s="28" t="s">
        <v>12</v>
      </c>
      <c r="I220" s="29" t="s">
        <v>13</v>
      </c>
    </row>
    <row r="221" spans="1:9" ht="15">
      <c r="A221" s="38">
        <v>1</v>
      </c>
      <c r="B221" s="18"/>
      <c r="C221" s="62">
        <v>42</v>
      </c>
      <c r="D221" s="19">
        <v>0.002924768518518519</v>
      </c>
      <c r="E221" s="20">
        <f>IF(D221="","",RANK(D221,D221:D225,1))</f>
        <v>1</v>
      </c>
      <c r="F221" s="21">
        <f>IF(OR(E221=1,E221=2,E221=3,E221=4),D221,"")</f>
        <v>0.002924768518518519</v>
      </c>
      <c r="G221" s="65">
        <f>IF(SUM(F221:F225)=0,"",SUM(F221:F225))</f>
        <v>0.013791666666666669</v>
      </c>
      <c r="H221" s="68">
        <f>IF(ISERROR(RANK(G221,$G$5:$G$385,1)),"",RANK(G221,$G$5:$G$385,1))</f>
        <v>38</v>
      </c>
      <c r="I221" s="20">
        <f>IF(D221="","",RANK(D221,$D$5:$D$385,1))</f>
        <v>68</v>
      </c>
    </row>
    <row r="222" spans="1:9" ht="15">
      <c r="A222" s="38">
        <v>2</v>
      </c>
      <c r="B222" s="18"/>
      <c r="C222" s="63"/>
      <c r="D222" s="19">
        <v>0.003896990740740741</v>
      </c>
      <c r="E222" s="20">
        <f>IF(D222="","",RANK(D222,D221:D225,1))</f>
        <v>4</v>
      </c>
      <c r="F222" s="21">
        <f>IF(OR(E222=1,E222=2,E222=3,E222=4),D222,"")</f>
        <v>0.003896990740740741</v>
      </c>
      <c r="G222" s="66"/>
      <c r="H222" s="69"/>
      <c r="I222" s="20">
        <f>IF(D222="","",RANK(D222,$D$5:$D$385,1))</f>
        <v>195</v>
      </c>
    </row>
    <row r="223" spans="1:9" ht="15">
      <c r="A223" s="38">
        <v>3</v>
      </c>
      <c r="B223" s="18"/>
      <c r="C223" s="63"/>
      <c r="D223" s="19">
        <v>0.0031030092592592598</v>
      </c>
      <c r="E223" s="20">
        <f>IF(D223="","",RANK(D223,D221:D225,1))</f>
        <v>2</v>
      </c>
      <c r="F223" s="21">
        <f>IF(OR(E223=1,E223=2,E223=3,E223=4),D223,"")</f>
        <v>0.0031030092592592598</v>
      </c>
      <c r="G223" s="66"/>
      <c r="H223" s="69"/>
      <c r="I223" s="20">
        <f>IF(D223="","",RANK(D223,$D$5:$D$385,1))</f>
        <v>124</v>
      </c>
    </row>
    <row r="224" spans="1:9" ht="15">
      <c r="A224" s="38">
        <v>4</v>
      </c>
      <c r="B224" s="18"/>
      <c r="C224" s="63"/>
      <c r="D224" s="19">
        <v>0.0038668981481481484</v>
      </c>
      <c r="E224" s="20">
        <f>IF(D224="","",RANK(D224,D221:D225,1))</f>
        <v>3</v>
      </c>
      <c r="F224" s="21">
        <f>IF(OR(E224=1,E224=2,E224=3,E224=4),D224,"")</f>
        <v>0.0038668981481481484</v>
      </c>
      <c r="G224" s="66"/>
      <c r="H224" s="69"/>
      <c r="I224" s="20">
        <f>IF(D224="","",RANK(D224,$D$5:$D$385,1))</f>
        <v>194</v>
      </c>
    </row>
    <row r="225" spans="1:9" ht="15">
      <c r="A225" s="38">
        <v>5</v>
      </c>
      <c r="B225" s="18"/>
      <c r="C225" s="64"/>
      <c r="D225" s="19"/>
      <c r="E225" s="20">
        <f>IF(D225="","",RANK(D225,D221:D225,1))</f>
      </c>
      <c r="F225" s="21">
        <f>IF(OR(E225=1,E225=2,E225=3,E225=4),D225,"")</f>
      </c>
      <c r="G225" s="67"/>
      <c r="H225" s="70"/>
      <c r="I225" s="20">
        <f>IF(D225="","",RANK(D225,$D$5:$D$385,1))</f>
      </c>
    </row>
    <row r="226" ht="12.75">
      <c r="A226" s="39"/>
    </row>
    <row r="227" ht="12.75">
      <c r="A227" s="39"/>
    </row>
    <row r="228" spans="1:9" ht="63">
      <c r="A228" s="26" t="s">
        <v>5</v>
      </c>
      <c r="B228" s="27" t="s">
        <v>7</v>
      </c>
      <c r="C228" s="27" t="s">
        <v>23</v>
      </c>
      <c r="D228" s="27" t="s">
        <v>8</v>
      </c>
      <c r="E228" s="26" t="s">
        <v>9</v>
      </c>
      <c r="F228" s="26" t="s">
        <v>10</v>
      </c>
      <c r="G228" s="26" t="s">
        <v>11</v>
      </c>
      <c r="H228" s="28" t="s">
        <v>12</v>
      </c>
      <c r="I228" s="29" t="s">
        <v>13</v>
      </c>
    </row>
    <row r="229" spans="1:9" ht="15">
      <c r="A229" s="38">
        <v>1</v>
      </c>
      <c r="B229" s="18"/>
      <c r="C229" s="62">
        <v>43</v>
      </c>
      <c r="D229" s="19">
        <v>0.0026875000000000002</v>
      </c>
      <c r="E229" s="20">
        <f>IF(D229="","",RANK(D229,D229:D233,1))</f>
        <v>1</v>
      </c>
      <c r="F229" s="21">
        <f>IF(OR(E229=1,E229=2,E229=3,E229=4),D229,"")</f>
        <v>0.0026875000000000002</v>
      </c>
      <c r="G229" s="65">
        <f>IF(SUM(F229:F233)=0,"",SUM(F229:F233))</f>
        <v>0.011412037037037038</v>
      </c>
      <c r="H229" s="68">
        <f>IF(ISERROR(RANK(G229,$G$5:$G$385,1)),"",RANK(G229,$G$5:$G$385,1))</f>
        <v>10</v>
      </c>
      <c r="I229" s="20">
        <f>IF(D229="","",RANK(D229,$D$5:$D$385,1))</f>
        <v>13</v>
      </c>
    </row>
    <row r="230" spans="1:9" ht="15">
      <c r="A230" s="38">
        <v>2</v>
      </c>
      <c r="B230" s="18"/>
      <c r="C230" s="63"/>
      <c r="D230" s="19">
        <v>0.0030462962962962965</v>
      </c>
      <c r="E230" s="20">
        <f>IF(D230="","",RANK(D230,D229:D233,1))</f>
        <v>4</v>
      </c>
      <c r="F230" s="21">
        <f>IF(OR(E230=1,E230=2,E230=3,E230=4),D230,"")</f>
        <v>0.0030462962962962965</v>
      </c>
      <c r="G230" s="66"/>
      <c r="H230" s="69"/>
      <c r="I230" s="20">
        <f>IF(D230="","",RANK(D230,$D$5:$D$385,1))</f>
        <v>107</v>
      </c>
    </row>
    <row r="231" spans="1:9" ht="15">
      <c r="A231" s="38">
        <v>3</v>
      </c>
      <c r="B231" s="18"/>
      <c r="C231" s="63"/>
      <c r="D231" s="19">
        <v>0.002774305555555556</v>
      </c>
      <c r="E231" s="20">
        <f>IF(D231="","",RANK(D231,D229:D233,1))</f>
        <v>2</v>
      </c>
      <c r="F231" s="21">
        <f>IF(OR(E231=1,E231=2,E231=3,E231=4),D231,"")</f>
        <v>0.002774305555555556</v>
      </c>
      <c r="G231" s="66"/>
      <c r="H231" s="69"/>
      <c r="I231" s="20">
        <f>IF(D231="","",RANK(D231,$D$5:$D$385,1))</f>
        <v>29</v>
      </c>
    </row>
    <row r="232" spans="1:9" ht="15">
      <c r="A232" s="38">
        <v>4</v>
      </c>
      <c r="B232" s="18"/>
      <c r="C232" s="63"/>
      <c r="D232" s="19">
        <v>0.002903935185185185</v>
      </c>
      <c r="E232" s="20">
        <f>IF(D232="","",RANK(D232,D229:D233,1))</f>
        <v>3</v>
      </c>
      <c r="F232" s="21">
        <f>IF(OR(E232=1,E232=2,E232=3,E232=4),D232,"")</f>
        <v>0.002903935185185185</v>
      </c>
      <c r="G232" s="66"/>
      <c r="H232" s="69"/>
      <c r="I232" s="20">
        <f>IF(D232="","",RANK(D232,$D$5:$D$385,1))</f>
        <v>58</v>
      </c>
    </row>
    <row r="233" spans="1:9" ht="15">
      <c r="A233" s="38">
        <v>5</v>
      </c>
      <c r="B233" s="18"/>
      <c r="C233" s="64"/>
      <c r="D233" s="19">
        <v>0.0031469907407407406</v>
      </c>
      <c r="E233" s="20">
        <f>IF(D233="","",RANK(D233,D229:D233,1))</f>
        <v>5</v>
      </c>
      <c r="F233" s="21">
        <f>IF(OR(E233=1,E233=2,E233=3,E233=4),D233,"")</f>
      </c>
      <c r="G233" s="67"/>
      <c r="H233" s="70"/>
      <c r="I233" s="20">
        <f>IF(D233="","",RANK(D233,$D$5:$D$385,1))</f>
        <v>137</v>
      </c>
    </row>
    <row r="234" spans="1:9" ht="15">
      <c r="A234" s="37"/>
      <c r="B234" s="10"/>
      <c r="C234" s="10"/>
      <c r="D234" s="11"/>
      <c r="E234" s="12"/>
      <c r="F234" s="9"/>
      <c r="G234" s="22"/>
      <c r="H234" s="12"/>
      <c r="I234" s="12"/>
    </row>
    <row r="235" spans="1:9" ht="15">
      <c r="A235" s="37"/>
      <c r="B235" s="10"/>
      <c r="C235" s="10"/>
      <c r="D235" s="11"/>
      <c r="E235" s="12"/>
      <c r="F235" s="9"/>
      <c r="G235" s="9"/>
      <c r="H235" s="12"/>
      <c r="I235" s="12"/>
    </row>
    <row r="236" spans="1:9" ht="63">
      <c r="A236" s="26" t="s">
        <v>5</v>
      </c>
      <c r="B236" s="27" t="s">
        <v>7</v>
      </c>
      <c r="C236" s="27" t="s">
        <v>23</v>
      </c>
      <c r="D236" s="14" t="s">
        <v>8</v>
      </c>
      <c r="E236" s="26" t="s">
        <v>9</v>
      </c>
      <c r="F236" s="15" t="s">
        <v>10</v>
      </c>
      <c r="G236" s="26" t="s">
        <v>11</v>
      </c>
      <c r="H236" s="28" t="s">
        <v>12</v>
      </c>
      <c r="I236" s="16" t="s">
        <v>13</v>
      </c>
    </row>
    <row r="237" spans="1:9" ht="15">
      <c r="A237" s="38">
        <v>1</v>
      </c>
      <c r="B237" s="18"/>
      <c r="C237" s="62">
        <v>44</v>
      </c>
      <c r="D237" s="19">
        <v>0.003150462962962963</v>
      </c>
      <c r="E237" s="20">
        <f>IF(D237="","",RANK(D237,D237:D241,1))</f>
        <v>5</v>
      </c>
      <c r="F237" s="21">
        <f>IF(OR(E237=1,E237=2,E237=3,E237=4),D237,"")</f>
      </c>
      <c r="G237" s="65">
        <f>IF(SUM(F237:F241)=0,"",SUM(F237:F241))</f>
        <v>0.011975694444444443</v>
      </c>
      <c r="H237" s="68">
        <f>IF(ISERROR(RANK(G237,$G$5:$G$385,1)),"",RANK(G237,$G$5:$G$385,1))</f>
        <v>21</v>
      </c>
      <c r="I237" s="20">
        <f>IF(D237="","",RANK(D237,$D$5:$D$385,1))</f>
        <v>139</v>
      </c>
    </row>
    <row r="238" spans="1:9" ht="15">
      <c r="A238" s="38">
        <v>2</v>
      </c>
      <c r="B238" s="18"/>
      <c r="C238" s="63"/>
      <c r="D238" s="19">
        <v>0.002909722222222223</v>
      </c>
      <c r="E238" s="20">
        <f>IF(D238="","",RANK(D238,D237:D241,1))</f>
        <v>1</v>
      </c>
      <c r="F238" s="21">
        <f>IF(OR(E238=1,E238=2,E238=3,E238=4),D238,"")</f>
        <v>0.002909722222222223</v>
      </c>
      <c r="G238" s="66"/>
      <c r="H238" s="69"/>
      <c r="I238" s="20">
        <f>IF(D238="","",RANK(D238,$D$5:$D$385,1))</f>
        <v>62</v>
      </c>
    </row>
    <row r="239" spans="1:9" ht="15">
      <c r="A239" s="38">
        <v>3</v>
      </c>
      <c r="B239" s="18"/>
      <c r="C239" s="63"/>
      <c r="D239" s="19">
        <v>0.002917824074074074</v>
      </c>
      <c r="E239" s="20">
        <f>IF(D239="","",RANK(D239,D237:D241,1))</f>
        <v>2</v>
      </c>
      <c r="F239" s="21">
        <f>IF(OR(E239=1,E239=2,E239=3,E239=4),D239,"")</f>
        <v>0.002917824074074074</v>
      </c>
      <c r="G239" s="66"/>
      <c r="H239" s="69"/>
      <c r="I239" s="20">
        <f>IF(D239="","",RANK(D239,$D$5:$D$385,1))</f>
        <v>65</v>
      </c>
    </row>
    <row r="240" spans="1:9" ht="15">
      <c r="A240" s="38">
        <v>4</v>
      </c>
      <c r="B240" s="18"/>
      <c r="C240" s="63"/>
      <c r="D240" s="19">
        <v>0.0030879629629629625</v>
      </c>
      <c r="E240" s="20">
        <f>IF(D240="","",RANK(D240,D237:D241,1))</f>
        <v>4</v>
      </c>
      <c r="F240" s="21">
        <f>IF(OR(E240=1,E240=2,E240=3,E240=4),D240,"")</f>
        <v>0.0030879629629629625</v>
      </c>
      <c r="G240" s="66"/>
      <c r="H240" s="69"/>
      <c r="I240" s="20">
        <f>IF(D240="","",RANK(D240,$D$5:$D$385,1))</f>
        <v>121</v>
      </c>
    </row>
    <row r="241" spans="1:9" ht="15">
      <c r="A241" s="38">
        <v>5</v>
      </c>
      <c r="B241" s="18"/>
      <c r="C241" s="64"/>
      <c r="D241" s="19">
        <v>0.003060185185185185</v>
      </c>
      <c r="E241" s="20">
        <f>IF(D241="","",RANK(D241,D237:D241,1))</f>
        <v>3</v>
      </c>
      <c r="F241" s="21">
        <f>IF(OR(E241=1,E241=2,E241=3,E241=4),D241,"")</f>
        <v>0.003060185185185185</v>
      </c>
      <c r="G241" s="67"/>
      <c r="H241" s="70"/>
      <c r="I241" s="20">
        <f>IF(D241="","",RANK(D241,$D$5:$D$385,1))</f>
        <v>114</v>
      </c>
    </row>
    <row r="242" spans="1:9" ht="15">
      <c r="A242" s="37"/>
      <c r="B242" s="10"/>
      <c r="C242" s="10"/>
      <c r="D242" s="11"/>
      <c r="E242" s="12"/>
      <c r="F242" s="9"/>
      <c r="G242" s="9"/>
      <c r="H242" s="12"/>
      <c r="I242" s="12"/>
    </row>
    <row r="243" spans="1:9" ht="15">
      <c r="A243" s="37"/>
      <c r="B243" s="10"/>
      <c r="C243" s="10"/>
      <c r="D243" s="11"/>
      <c r="E243" s="12"/>
      <c r="F243" s="9"/>
      <c r="G243" s="9"/>
      <c r="H243" s="12"/>
      <c r="I243" s="12"/>
    </row>
    <row r="244" spans="1:9" ht="63">
      <c r="A244" s="26" t="s">
        <v>5</v>
      </c>
      <c r="B244" s="27" t="s">
        <v>7</v>
      </c>
      <c r="C244" s="27" t="s">
        <v>23</v>
      </c>
      <c r="D244" s="27" t="s">
        <v>8</v>
      </c>
      <c r="E244" s="26" t="s">
        <v>9</v>
      </c>
      <c r="F244" s="26" t="s">
        <v>10</v>
      </c>
      <c r="G244" s="26" t="s">
        <v>11</v>
      </c>
      <c r="H244" s="28" t="s">
        <v>12</v>
      </c>
      <c r="I244" s="29" t="s">
        <v>13</v>
      </c>
    </row>
    <row r="245" spans="1:9" ht="15">
      <c r="A245" s="38">
        <v>1</v>
      </c>
      <c r="B245" s="18"/>
      <c r="C245" s="62">
        <v>45</v>
      </c>
      <c r="D245" s="19">
        <v>0.0028634259259259255</v>
      </c>
      <c r="E245" s="20">
        <f>IF(D245="","",RANK(D245,D245:D249,1))</f>
        <v>2</v>
      </c>
      <c r="F245" s="21">
        <f>IF(OR(E245=1,E245=2,E245=3,E245=4),D245,"")</f>
        <v>0.0028634259259259255</v>
      </c>
      <c r="G245" s="65">
        <f>IF(SUM(F245:F249)=0,"",SUM(F245:F249))</f>
        <v>0.011435185185185185</v>
      </c>
      <c r="H245" s="68">
        <f>IF(ISERROR(RANK(G245,$G$5:$G$385,1)),"",RANK(G245,$G$5:$G$385,1))</f>
        <v>12</v>
      </c>
      <c r="I245" s="20">
        <f>IF(D245="","",RANK(D245,$D$5:$D$385,1))</f>
        <v>46</v>
      </c>
    </row>
    <row r="246" spans="1:9" ht="15">
      <c r="A246" s="38">
        <v>2</v>
      </c>
      <c r="B246" s="18"/>
      <c r="C246" s="63"/>
      <c r="D246" s="19">
        <v>0.00315162037037037</v>
      </c>
      <c r="E246" s="20">
        <f>IF(D246="","",RANK(D246,D245:D249,1))</f>
        <v>5</v>
      </c>
      <c r="F246" s="21">
        <f>IF(OR(E246=1,E246=2,E246=3,E246=4),D246,"")</f>
      </c>
      <c r="G246" s="66"/>
      <c r="H246" s="69"/>
      <c r="I246" s="20">
        <f>IF(D246="","",RANK(D246,$D$5:$D$385,1))</f>
        <v>140</v>
      </c>
    </row>
    <row r="247" spans="1:9" ht="15">
      <c r="A247" s="38">
        <v>3</v>
      </c>
      <c r="B247" s="18"/>
      <c r="C247" s="63"/>
      <c r="D247" s="19">
        <v>0.0027083333333333334</v>
      </c>
      <c r="E247" s="20">
        <f>IF(D247="","",RANK(D247,D245:D249,1))</f>
        <v>1</v>
      </c>
      <c r="F247" s="21">
        <f>IF(OR(E247=1,E247=2,E247=3,E247=4),D247,"")</f>
        <v>0.0027083333333333334</v>
      </c>
      <c r="G247" s="66"/>
      <c r="H247" s="69"/>
      <c r="I247" s="20">
        <f>IF(D247="","",RANK(D247,$D$5:$D$385,1))</f>
        <v>15</v>
      </c>
    </row>
    <row r="248" spans="1:9" ht="15">
      <c r="A248" s="38">
        <v>4</v>
      </c>
      <c r="B248" s="18"/>
      <c r="C248" s="63"/>
      <c r="D248" s="19">
        <v>0.002938657407407407</v>
      </c>
      <c r="E248" s="20">
        <f>IF(D248="","",RANK(D248,D245:D249,1))</f>
        <v>4</v>
      </c>
      <c r="F248" s="21">
        <f>IF(OR(E248=1,E248=2,E248=3,E248=4),D248,"")</f>
        <v>0.002938657407407407</v>
      </c>
      <c r="G248" s="66"/>
      <c r="H248" s="69"/>
      <c r="I248" s="20">
        <f>IF(D248="","",RANK(D248,$D$5:$D$385,1))</f>
        <v>71</v>
      </c>
    </row>
    <row r="249" spans="1:9" ht="15">
      <c r="A249" s="38">
        <v>5</v>
      </c>
      <c r="B249" s="18"/>
      <c r="C249" s="64"/>
      <c r="D249" s="19">
        <v>0.002924768518518519</v>
      </c>
      <c r="E249" s="20">
        <f>IF(D249="","",RANK(D249,D245:D249,1))</f>
        <v>3</v>
      </c>
      <c r="F249" s="21">
        <f>IF(OR(E249=1,E249=2,E249=3,E249=4),D249,"")</f>
        <v>0.002924768518518519</v>
      </c>
      <c r="G249" s="67"/>
      <c r="H249" s="70"/>
      <c r="I249" s="20">
        <f>IF(D249="","",RANK(D249,$D$5:$D$385,1))</f>
        <v>68</v>
      </c>
    </row>
    <row r="250" spans="1:9" ht="15">
      <c r="A250" s="37"/>
      <c r="B250" s="10"/>
      <c r="C250" s="10"/>
      <c r="D250" s="11"/>
      <c r="E250" s="12"/>
      <c r="F250" s="9"/>
      <c r="G250" s="22"/>
      <c r="H250" s="12"/>
      <c r="I250" s="12"/>
    </row>
    <row r="251" spans="1:9" ht="15">
      <c r="A251" s="37"/>
      <c r="B251" s="10"/>
      <c r="C251" s="10"/>
      <c r="D251" s="11"/>
      <c r="E251" s="12"/>
      <c r="F251" s="9"/>
      <c r="G251" s="9"/>
      <c r="H251" s="12"/>
      <c r="I251" s="12"/>
    </row>
    <row r="252" spans="1:9" ht="63">
      <c r="A252" s="26" t="s">
        <v>5</v>
      </c>
      <c r="B252" s="27" t="s">
        <v>7</v>
      </c>
      <c r="C252" s="27" t="s">
        <v>23</v>
      </c>
      <c r="D252" s="27" t="s">
        <v>8</v>
      </c>
      <c r="E252" s="26" t="s">
        <v>9</v>
      </c>
      <c r="F252" s="26" t="s">
        <v>10</v>
      </c>
      <c r="G252" s="26" t="s">
        <v>11</v>
      </c>
      <c r="H252" s="28" t="s">
        <v>12</v>
      </c>
      <c r="I252" s="29" t="s">
        <v>13</v>
      </c>
    </row>
    <row r="253" spans="1:9" ht="15">
      <c r="A253" s="38">
        <v>1</v>
      </c>
      <c r="B253" s="18"/>
      <c r="C253" s="62">
        <v>46</v>
      </c>
      <c r="D253" s="19">
        <v>0.0030324074074074073</v>
      </c>
      <c r="E253" s="20">
        <f>IF(D253="","",RANK(D253,D253:D257,1))</f>
        <v>2</v>
      </c>
      <c r="F253" s="21">
        <f>IF(OR(E253=1,E253=2,E253=3,E253=4),D253,"")</f>
        <v>0.0030324074074074073</v>
      </c>
      <c r="G253" s="65">
        <f>IF(SUM(F253:F257)=0,"",SUM(F253:F257))</f>
        <v>0.012827546296296297</v>
      </c>
      <c r="H253" s="68">
        <f>IF(ISERROR(RANK(G253,$G$5:$G$385,1)),"",RANK(G253,$G$5:$G$385,1))</f>
        <v>33</v>
      </c>
      <c r="I253" s="20">
        <f>IF(D253="","",RANK(D253,$D$5:$D$385,1))</f>
        <v>103</v>
      </c>
    </row>
    <row r="254" spans="1:9" ht="15">
      <c r="A254" s="38">
        <v>2</v>
      </c>
      <c r="B254" s="18"/>
      <c r="C254" s="63"/>
      <c r="D254" s="19">
        <v>0.003019675925925926</v>
      </c>
      <c r="E254" s="20">
        <f>IF(D254="","",RANK(D254,D253:D257,1))</f>
        <v>1</v>
      </c>
      <c r="F254" s="21">
        <f>IF(OR(E254=1,E254=2,E254=3,E254=4),D254,"")</f>
        <v>0.003019675925925926</v>
      </c>
      <c r="G254" s="66"/>
      <c r="H254" s="69"/>
      <c r="I254" s="20">
        <f>IF(D254="","",RANK(D254,$D$5:$D$385,1))</f>
        <v>96</v>
      </c>
    </row>
    <row r="255" spans="1:9" ht="15">
      <c r="A255" s="38">
        <v>3</v>
      </c>
      <c r="B255" s="18"/>
      <c r="C255" s="63"/>
      <c r="D255" s="19">
        <v>0.003361111111111111</v>
      </c>
      <c r="E255" s="20">
        <f>IF(D255="","",RANK(D255,D253:D257,1))</f>
        <v>3</v>
      </c>
      <c r="F255" s="21">
        <f>IF(OR(E255=1,E255=2,E255=3,E255=4),D255,"")</f>
        <v>0.003361111111111111</v>
      </c>
      <c r="G255" s="66"/>
      <c r="H255" s="69"/>
      <c r="I255" s="20">
        <f>IF(D255="","",RANK(D255,$D$5:$D$385,1))</f>
        <v>167</v>
      </c>
    </row>
    <row r="256" spans="1:9" ht="15">
      <c r="A256" s="38">
        <v>4</v>
      </c>
      <c r="B256" s="18"/>
      <c r="C256" s="63"/>
      <c r="D256" s="19">
        <v>0.0034803240740740745</v>
      </c>
      <c r="E256" s="20">
        <f>IF(D256="","",RANK(D256,D253:D257,1))</f>
        <v>5</v>
      </c>
      <c r="F256" s="21">
        <f>IF(OR(E256=1,E256=2,E256=3,E256=4),D256,"")</f>
      </c>
      <c r="G256" s="66"/>
      <c r="H256" s="69"/>
      <c r="I256" s="20">
        <f>IF(D256="","",RANK(D256,$D$5:$D$385,1))</f>
        <v>179</v>
      </c>
    </row>
    <row r="257" spans="1:9" ht="15">
      <c r="A257" s="38">
        <v>5</v>
      </c>
      <c r="B257" s="18"/>
      <c r="C257" s="64"/>
      <c r="D257" s="19">
        <v>0.003414351851851852</v>
      </c>
      <c r="E257" s="20">
        <f>IF(D257="","",RANK(D257,D253:D257,1))</f>
        <v>4</v>
      </c>
      <c r="F257" s="21">
        <f>IF(OR(E257=1,E257=2,E257=3,E257=4),D257,"")</f>
        <v>0.003414351851851852</v>
      </c>
      <c r="G257" s="67"/>
      <c r="H257" s="70"/>
      <c r="I257" s="20">
        <f>IF(D257="","",RANK(D257,$D$5:$D$385,1))</f>
        <v>172</v>
      </c>
    </row>
    <row r="258" spans="1:9" ht="15">
      <c r="A258" s="37"/>
      <c r="B258" s="10"/>
      <c r="C258" s="10"/>
      <c r="D258" s="11"/>
      <c r="E258" s="12"/>
      <c r="F258" s="9"/>
      <c r="G258" s="9"/>
      <c r="H258" s="12"/>
      <c r="I258" s="12"/>
    </row>
    <row r="259" spans="1:9" ht="15">
      <c r="A259" s="37"/>
      <c r="B259" s="10"/>
      <c r="C259" s="10"/>
      <c r="D259" s="11"/>
      <c r="E259" s="12"/>
      <c r="F259" s="9"/>
      <c r="G259" s="9"/>
      <c r="H259" s="12"/>
      <c r="I259" s="12"/>
    </row>
    <row r="260" spans="1:9" ht="63">
      <c r="A260" s="26" t="s">
        <v>5</v>
      </c>
      <c r="B260" s="27" t="s">
        <v>7</v>
      </c>
      <c r="C260" s="27" t="s">
        <v>23</v>
      </c>
      <c r="D260" s="27" t="s">
        <v>8</v>
      </c>
      <c r="E260" s="26" t="s">
        <v>9</v>
      </c>
      <c r="F260" s="26" t="s">
        <v>10</v>
      </c>
      <c r="G260" s="26" t="s">
        <v>11</v>
      </c>
      <c r="H260" s="28" t="s">
        <v>12</v>
      </c>
      <c r="I260" s="29" t="s">
        <v>13</v>
      </c>
    </row>
    <row r="261" spans="1:9" ht="15">
      <c r="A261" s="38">
        <v>1</v>
      </c>
      <c r="B261" s="18"/>
      <c r="C261" s="62">
        <v>47</v>
      </c>
      <c r="D261" s="19">
        <v>0.0027881944444444443</v>
      </c>
      <c r="E261" s="20">
        <f>IF(D261="","",RANK(D261,D261:D265,1))</f>
        <v>2</v>
      </c>
      <c r="F261" s="21">
        <f>IF(OR(E261=1,E261=2,E261=3,E261=4),D261,"")</f>
        <v>0.0027881944444444443</v>
      </c>
      <c r="G261" s="65">
        <f>IF(SUM(F261:F265)=0,"",SUM(F261:F265))</f>
        <v>0.011063657407407406</v>
      </c>
      <c r="H261" s="68">
        <f>IF(ISERROR(RANK(G261,$G$5:$G$385,1)),"",RANK(G261,$G$5:$G$385,1))</f>
        <v>4</v>
      </c>
      <c r="I261" s="20">
        <f>IF(D261="","",RANK(D261,$D$5:$D$385,1))</f>
        <v>34</v>
      </c>
    </row>
    <row r="262" spans="1:9" ht="15">
      <c r="A262" s="38">
        <v>2</v>
      </c>
      <c r="B262" s="18"/>
      <c r="C262" s="63"/>
      <c r="D262" s="19">
        <v>0.002832175925925926</v>
      </c>
      <c r="E262" s="20">
        <f>IF(D262="","",RANK(D262,D261:D265,1))</f>
        <v>4</v>
      </c>
      <c r="F262" s="21">
        <f>IF(OR(E262=1,E262=2,E262=3,E262=4),D262,"")</f>
        <v>0.002832175925925926</v>
      </c>
      <c r="G262" s="66"/>
      <c r="H262" s="69"/>
      <c r="I262" s="20">
        <f>IF(D262="","",RANK(D262,$D$5:$D$385,1))</f>
        <v>39</v>
      </c>
    </row>
    <row r="263" spans="1:9" ht="15">
      <c r="A263" s="38">
        <v>3</v>
      </c>
      <c r="B263" s="18"/>
      <c r="C263" s="63"/>
      <c r="D263" s="19">
        <v>0.002630787037037037</v>
      </c>
      <c r="E263" s="20">
        <f>IF(D263="","",RANK(D263,D261:D265,1))</f>
        <v>1</v>
      </c>
      <c r="F263" s="21">
        <f>IF(OR(E263=1,E263=2,E263=3,E263=4),D263,"")</f>
        <v>0.002630787037037037</v>
      </c>
      <c r="G263" s="66"/>
      <c r="H263" s="69"/>
      <c r="I263" s="20">
        <f>IF(D263="","",RANK(D263,$D$5:$D$385,1))</f>
        <v>8</v>
      </c>
    </row>
    <row r="264" spans="1:9" ht="15">
      <c r="A264" s="38">
        <v>4</v>
      </c>
      <c r="B264" s="18"/>
      <c r="C264" s="63"/>
      <c r="D264" s="19">
        <v>0.0031527777777777782</v>
      </c>
      <c r="E264" s="20">
        <f>IF(D264="","",RANK(D264,D261:D265,1))</f>
        <v>5</v>
      </c>
      <c r="F264" s="21">
        <f>IF(OR(E264=1,E264=2,E264=3,E264=4),D264,"")</f>
      </c>
      <c r="G264" s="66"/>
      <c r="H264" s="69"/>
      <c r="I264" s="20">
        <f>IF(D264="","",RANK(D264,$D$5:$D$385,1))</f>
        <v>141</v>
      </c>
    </row>
    <row r="265" spans="1:9" ht="15">
      <c r="A265" s="38">
        <v>5</v>
      </c>
      <c r="B265" s="18"/>
      <c r="C265" s="64"/>
      <c r="D265" s="19">
        <v>0.0028124999999999995</v>
      </c>
      <c r="E265" s="20">
        <f>IF(D265="","",RANK(D265,D261:D265,1))</f>
        <v>3</v>
      </c>
      <c r="F265" s="21">
        <f>IF(OR(E265=1,E265=2,E265=3,E265=4),D265,"")</f>
        <v>0.0028124999999999995</v>
      </c>
      <c r="G265" s="67"/>
      <c r="H265" s="70"/>
      <c r="I265" s="20">
        <f>IF(D265="","",RANK(D265,$D$5:$D$385,1))</f>
        <v>36</v>
      </c>
    </row>
    <row r="266" spans="1:9" ht="15">
      <c r="A266" s="37"/>
      <c r="B266" s="10"/>
      <c r="C266" s="10"/>
      <c r="D266" s="11"/>
      <c r="E266" s="12"/>
      <c r="F266" s="9"/>
      <c r="G266" s="9"/>
      <c r="H266" s="12"/>
      <c r="I266" s="12"/>
    </row>
    <row r="267" spans="1:9" ht="15">
      <c r="A267" s="37"/>
      <c r="B267" s="10"/>
      <c r="C267" s="10"/>
      <c r="D267" s="11"/>
      <c r="E267" s="12"/>
      <c r="F267" s="9"/>
      <c r="G267" s="9"/>
      <c r="H267" s="12"/>
      <c r="I267" s="12"/>
    </row>
    <row r="268" spans="1:9" ht="63">
      <c r="A268" s="26" t="s">
        <v>5</v>
      </c>
      <c r="B268" s="27" t="s">
        <v>7</v>
      </c>
      <c r="C268" s="27" t="s">
        <v>23</v>
      </c>
      <c r="D268" s="27" t="s">
        <v>8</v>
      </c>
      <c r="E268" s="26" t="s">
        <v>9</v>
      </c>
      <c r="F268" s="26" t="s">
        <v>10</v>
      </c>
      <c r="G268" s="26" t="s">
        <v>11</v>
      </c>
      <c r="H268" s="28" t="s">
        <v>12</v>
      </c>
      <c r="I268" s="29" t="s">
        <v>13</v>
      </c>
    </row>
    <row r="269" spans="1:9" ht="15">
      <c r="A269" s="38">
        <v>1</v>
      </c>
      <c r="B269" s="18"/>
      <c r="C269" s="62">
        <v>48</v>
      </c>
      <c r="D269" s="19">
        <v>0.003662037037037037</v>
      </c>
      <c r="E269" s="20">
        <f>IF(D269="","",RANK(D269,D269:D273,1))</f>
        <v>5</v>
      </c>
      <c r="F269" s="21">
        <f>IF(OR(E269=1,E269=2,E269=3,E269=4),D269,"")</f>
      </c>
      <c r="G269" s="65">
        <f>IF(SUM(F269:F273)=0,"",SUM(F269:F273))</f>
        <v>0.011813657407407408</v>
      </c>
      <c r="H269" s="68">
        <f>IF(ISERROR(RANK(G269,$G$5:$G$385,1)),"",RANK(G269,$G$5:$G$385,1))</f>
        <v>17</v>
      </c>
      <c r="I269" s="20">
        <f>IF(D269="","",RANK(D269,$D$5:$D$385,1))</f>
        <v>188</v>
      </c>
    </row>
    <row r="270" spans="1:9" ht="15">
      <c r="A270" s="38">
        <v>2</v>
      </c>
      <c r="B270" s="18"/>
      <c r="C270" s="63"/>
      <c r="D270" s="19">
        <v>0.002726851851851852</v>
      </c>
      <c r="E270" s="20">
        <f>IF(D270="","",RANK(D270,D269:D273,1))</f>
        <v>1</v>
      </c>
      <c r="F270" s="21">
        <f>IF(OR(E270=1,E270=2,E270=3,E270=4),D270,"")</f>
        <v>0.002726851851851852</v>
      </c>
      <c r="G270" s="66"/>
      <c r="H270" s="69"/>
      <c r="I270" s="20">
        <f>IF(D270="","",RANK(D270,$D$5:$D$385,1))</f>
        <v>18</v>
      </c>
    </row>
    <row r="271" spans="1:9" ht="15">
      <c r="A271" s="38">
        <v>3</v>
      </c>
      <c r="B271" s="18"/>
      <c r="C271" s="63"/>
      <c r="D271" s="19">
        <v>0.003027777777777778</v>
      </c>
      <c r="E271" s="20">
        <f>IF(D271="","",RANK(D271,D269:D273,1))</f>
        <v>3</v>
      </c>
      <c r="F271" s="21">
        <f>IF(OR(E271=1,E271=2,E271=3,E271=4),D271,"")</f>
        <v>0.003027777777777778</v>
      </c>
      <c r="G271" s="66"/>
      <c r="H271" s="69"/>
      <c r="I271" s="20">
        <f>IF(D271="","",RANK(D271,$D$5:$D$385,1))</f>
        <v>99</v>
      </c>
    </row>
    <row r="272" spans="1:9" ht="15">
      <c r="A272" s="38">
        <v>4</v>
      </c>
      <c r="B272" s="18"/>
      <c r="C272" s="63"/>
      <c r="D272" s="19">
        <v>0.0029861111111111113</v>
      </c>
      <c r="E272" s="20">
        <f>IF(D272="","",RANK(D272,D269:D273,1))</f>
        <v>2</v>
      </c>
      <c r="F272" s="21">
        <f>IF(OR(E272=1,E272=2,E272=3,E272=4),D272,"")</f>
        <v>0.0029861111111111113</v>
      </c>
      <c r="G272" s="66"/>
      <c r="H272" s="69"/>
      <c r="I272" s="20">
        <f>IF(D272="","",RANK(D272,$D$5:$D$385,1))</f>
        <v>85</v>
      </c>
    </row>
    <row r="273" spans="1:9" ht="15">
      <c r="A273" s="38">
        <v>5</v>
      </c>
      <c r="B273" s="18"/>
      <c r="C273" s="64"/>
      <c r="D273" s="19">
        <v>0.0030729166666666665</v>
      </c>
      <c r="E273" s="20">
        <f>IF(D273="","",RANK(D273,D269:D273,1))</f>
        <v>4</v>
      </c>
      <c r="F273" s="21">
        <f>IF(OR(E273=1,E273=2,E273=3,E273=4),D273,"")</f>
        <v>0.0030729166666666665</v>
      </c>
      <c r="G273" s="67"/>
      <c r="H273" s="70"/>
      <c r="I273" s="20">
        <f>IF(D273="","",RANK(D273,$D$5:$D$385,1))</f>
        <v>116</v>
      </c>
    </row>
    <row r="274" spans="1:9" ht="15">
      <c r="A274" s="37"/>
      <c r="B274" s="10"/>
      <c r="C274" s="10"/>
      <c r="D274" s="11"/>
      <c r="E274" s="12"/>
      <c r="F274" s="9"/>
      <c r="G274" s="22"/>
      <c r="H274" s="12"/>
      <c r="I274" s="12"/>
    </row>
    <row r="275" spans="1:9" ht="15">
      <c r="A275" s="37"/>
      <c r="B275" s="10"/>
      <c r="C275" s="10"/>
      <c r="D275" s="11"/>
      <c r="E275" s="12"/>
      <c r="F275" s="9"/>
      <c r="G275" s="9"/>
      <c r="H275" s="12"/>
      <c r="I275" s="12"/>
    </row>
    <row r="276" spans="1:9" ht="63">
      <c r="A276" s="26" t="s">
        <v>5</v>
      </c>
      <c r="B276" s="27" t="s">
        <v>7</v>
      </c>
      <c r="C276" s="27" t="s">
        <v>23</v>
      </c>
      <c r="D276" s="27" t="s">
        <v>8</v>
      </c>
      <c r="E276" s="26" t="s">
        <v>9</v>
      </c>
      <c r="F276" s="26" t="s">
        <v>10</v>
      </c>
      <c r="G276" s="26" t="s">
        <v>11</v>
      </c>
      <c r="H276" s="28" t="s">
        <v>12</v>
      </c>
      <c r="I276" s="29" t="s">
        <v>13</v>
      </c>
    </row>
    <row r="277" spans="1:9" ht="15">
      <c r="A277" s="38">
        <v>1</v>
      </c>
      <c r="B277" s="18"/>
      <c r="C277" s="62">
        <v>49</v>
      </c>
      <c r="D277" s="19">
        <v>0.0032870370370370367</v>
      </c>
      <c r="E277" s="20">
        <f>IF(D277="","",RANK(D277,D277:D281,1))</f>
        <v>5</v>
      </c>
      <c r="F277" s="21">
        <f>IF(OR(E277=1,E277=2,E277=3,E277=4),D277,"")</f>
      </c>
      <c r="G277" s="65">
        <f>IF(SUM(F277:F281)=0,"",SUM(F277:F281))</f>
        <v>0.012100694444444445</v>
      </c>
      <c r="H277" s="68">
        <f>IF(ISERROR(RANK(G277,$G$5:$G$385,1)),"",RANK(G277,$G$5:$G$385,1))</f>
        <v>23</v>
      </c>
      <c r="I277" s="20">
        <f>IF(D277="","",RANK(D277,$D$5:$D$385,1))</f>
        <v>159</v>
      </c>
    </row>
    <row r="278" spans="1:9" ht="15">
      <c r="A278" s="38">
        <v>2</v>
      </c>
      <c r="B278" s="18"/>
      <c r="C278" s="63"/>
      <c r="D278" s="19">
        <v>0.002996527777777778</v>
      </c>
      <c r="E278" s="20">
        <f>IF(D278="","",RANK(D278,D277:D281,1))</f>
        <v>1</v>
      </c>
      <c r="F278" s="21">
        <f>IF(OR(E278=1,E278=2,E278=3,E278=4),D278,"")</f>
        <v>0.002996527777777778</v>
      </c>
      <c r="G278" s="66"/>
      <c r="H278" s="69"/>
      <c r="I278" s="20">
        <f>IF(D278="","",RANK(D278,$D$5:$D$385,1))</f>
        <v>86</v>
      </c>
    </row>
    <row r="279" spans="1:9" ht="15">
      <c r="A279" s="38">
        <v>3</v>
      </c>
      <c r="B279" s="18"/>
      <c r="C279" s="63"/>
      <c r="D279" s="19">
        <v>0.0030150462962962965</v>
      </c>
      <c r="E279" s="20">
        <f>IF(D279="","",RANK(D279,D277:D281,1))</f>
        <v>2</v>
      </c>
      <c r="F279" s="21">
        <f>IF(OR(E279=1,E279=2,E279=3,E279=4),D279,"")</f>
        <v>0.0030150462962962965</v>
      </c>
      <c r="G279" s="66"/>
      <c r="H279" s="69"/>
      <c r="I279" s="20">
        <f>IF(D279="","",RANK(D279,$D$5:$D$385,1))</f>
        <v>95</v>
      </c>
    </row>
    <row r="280" spans="1:9" ht="15">
      <c r="A280" s="38">
        <v>4</v>
      </c>
      <c r="B280" s="18"/>
      <c r="C280" s="63"/>
      <c r="D280" s="19">
        <v>0.003049768518518518</v>
      </c>
      <c r="E280" s="20">
        <f>IF(D280="","",RANK(D280,D277:D281,1))</f>
        <v>4</v>
      </c>
      <c r="F280" s="21">
        <f>IF(OR(E280=1,E280=2,E280=3,E280=4),D280,"")</f>
        <v>0.003049768518518518</v>
      </c>
      <c r="G280" s="66"/>
      <c r="H280" s="69"/>
      <c r="I280" s="20">
        <f>IF(D280="","",RANK(D280,$D$5:$D$385,1))</f>
        <v>109</v>
      </c>
    </row>
    <row r="281" spans="1:9" ht="15">
      <c r="A281" s="38">
        <v>5</v>
      </c>
      <c r="B281" s="18"/>
      <c r="C281" s="64"/>
      <c r="D281" s="19">
        <v>0.003039351851851852</v>
      </c>
      <c r="E281" s="20">
        <f>IF(D281="","",RANK(D281,D277:D281,1))</f>
        <v>3</v>
      </c>
      <c r="F281" s="21">
        <f>IF(OR(E281=1,E281=2,E281=3,E281=4),D281,"")</f>
        <v>0.003039351851851852</v>
      </c>
      <c r="G281" s="67"/>
      <c r="H281" s="70"/>
      <c r="I281" s="20">
        <f>IF(D281="","",RANK(D281,$D$5:$D$385,1))</f>
        <v>104</v>
      </c>
    </row>
    <row r="282" ht="12.75">
      <c r="A282" s="39"/>
    </row>
    <row r="283" ht="12.75">
      <c r="A283" s="39"/>
    </row>
    <row r="284" spans="1:9" ht="63">
      <c r="A284" s="26" t="s">
        <v>5</v>
      </c>
      <c r="B284" s="27" t="s">
        <v>7</v>
      </c>
      <c r="C284" s="27" t="s">
        <v>23</v>
      </c>
      <c r="D284" s="27" t="s">
        <v>8</v>
      </c>
      <c r="E284" s="26" t="s">
        <v>9</v>
      </c>
      <c r="F284" s="26" t="s">
        <v>10</v>
      </c>
      <c r="G284" s="26" t="s">
        <v>11</v>
      </c>
      <c r="H284" s="28" t="s">
        <v>12</v>
      </c>
      <c r="I284" s="29" t="s">
        <v>13</v>
      </c>
    </row>
    <row r="285" spans="1:9" ht="15">
      <c r="A285" s="38">
        <v>1</v>
      </c>
      <c r="B285" s="18"/>
      <c r="C285" s="62">
        <v>50</v>
      </c>
      <c r="D285" s="19">
        <v>0.002729166666666666</v>
      </c>
      <c r="E285" s="20">
        <f>IF(D285="","",RANK(D285,D285:D289,1))</f>
        <v>2</v>
      </c>
      <c r="F285" s="21">
        <f>IF(OR(E285=1,E285=2,E285=3,E285=4),D285,"")</f>
        <v>0.002729166666666666</v>
      </c>
      <c r="G285" s="65">
        <f>IF(SUM(F285:F289)=0,"",SUM(F285:F289))</f>
        <v>0.011410879629629628</v>
      </c>
      <c r="H285" s="68">
        <f>IF(ISERROR(RANK(G285,$G$5:$G$385,1)),"",RANK(G285,$G$5:$G$385,1))</f>
        <v>8</v>
      </c>
      <c r="I285" s="20">
        <f>IF(D285="","",RANK(D285,$D$5:$D$385,1))</f>
        <v>19</v>
      </c>
    </row>
    <row r="286" spans="1:9" ht="15">
      <c r="A286" s="38">
        <v>2</v>
      </c>
      <c r="B286" s="18"/>
      <c r="C286" s="63"/>
      <c r="D286" s="19">
        <v>0.002648148148148148</v>
      </c>
      <c r="E286" s="20">
        <f>IF(D286="","",RANK(D286,D285:D289,1))</f>
        <v>1</v>
      </c>
      <c r="F286" s="21">
        <f>IF(OR(E286=1,E286=2,E286=3,E286=4),D286,"")</f>
        <v>0.002648148148148148</v>
      </c>
      <c r="G286" s="66"/>
      <c r="H286" s="69"/>
      <c r="I286" s="20">
        <f>IF(D286="","",RANK(D286,$D$5:$D$385,1))</f>
        <v>9</v>
      </c>
    </row>
    <row r="287" spans="1:9" ht="15">
      <c r="A287" s="38">
        <v>3</v>
      </c>
      <c r="B287" s="18"/>
      <c r="C287" s="63"/>
      <c r="D287" s="19">
        <v>0.00312037037037037</v>
      </c>
      <c r="E287" s="20">
        <f>IF(D287="","",RANK(D287,D285:D289,1))</f>
        <v>5</v>
      </c>
      <c r="F287" s="21">
        <f>IF(OR(E287=1,E287=2,E287=3,E287=4),D287,"")</f>
      </c>
      <c r="G287" s="66"/>
      <c r="H287" s="69"/>
      <c r="I287" s="20">
        <f>IF(D287="","",RANK(D287,$D$5:$D$385,1))</f>
        <v>127</v>
      </c>
    </row>
    <row r="288" spans="1:9" ht="15">
      <c r="A288" s="38">
        <v>4</v>
      </c>
      <c r="B288" s="18"/>
      <c r="C288" s="63"/>
      <c r="D288" s="19">
        <v>0.003054398148148148</v>
      </c>
      <c r="E288" s="20">
        <f>IF(D288="","",RANK(D288,D285:D289,1))</f>
        <v>4</v>
      </c>
      <c r="F288" s="21">
        <f>IF(OR(E288=1,E288=2,E288=3,E288=4),D288,"")</f>
        <v>0.003054398148148148</v>
      </c>
      <c r="G288" s="66"/>
      <c r="H288" s="69"/>
      <c r="I288" s="20">
        <f>IF(D288="","",RANK(D288,$D$5:$D$385,1))</f>
        <v>112</v>
      </c>
    </row>
    <row r="289" spans="1:9" ht="15">
      <c r="A289" s="38">
        <v>5</v>
      </c>
      <c r="B289" s="18"/>
      <c r="C289" s="64"/>
      <c r="D289" s="19">
        <v>0.0029791666666666664</v>
      </c>
      <c r="E289" s="20">
        <f>IF(D289="","",RANK(D289,D285:D289,1))</f>
        <v>3</v>
      </c>
      <c r="F289" s="21">
        <f>IF(OR(E289=1,E289=2,E289=3,E289=4),D289,"")</f>
        <v>0.0029791666666666664</v>
      </c>
      <c r="G289" s="67"/>
      <c r="H289" s="70"/>
      <c r="I289" s="20">
        <f>IF(D289="","",RANK(D289,$D$5:$D$385,1))</f>
        <v>83</v>
      </c>
    </row>
    <row r="290" spans="1:9" ht="15">
      <c r="A290" s="37"/>
      <c r="B290" s="10"/>
      <c r="C290" s="10"/>
      <c r="D290" s="11"/>
      <c r="E290" s="12"/>
      <c r="F290" s="9"/>
      <c r="G290" s="22"/>
      <c r="H290" s="12"/>
      <c r="I290" s="12"/>
    </row>
    <row r="291" spans="1:9" ht="15">
      <c r="A291" s="37"/>
      <c r="B291" s="10"/>
      <c r="C291" s="10"/>
      <c r="D291" s="11"/>
      <c r="E291" s="12"/>
      <c r="F291" s="9"/>
      <c r="G291" s="9"/>
      <c r="H291" s="12"/>
      <c r="I291" s="12"/>
    </row>
    <row r="292" spans="1:13" ht="63">
      <c r="A292" s="26" t="s">
        <v>5</v>
      </c>
      <c r="B292" s="27" t="s">
        <v>7</v>
      </c>
      <c r="C292" s="27" t="s">
        <v>23</v>
      </c>
      <c r="D292" s="14" t="s">
        <v>8</v>
      </c>
      <c r="E292" s="26" t="s">
        <v>9</v>
      </c>
      <c r="F292" s="15" t="s">
        <v>10</v>
      </c>
      <c r="G292" s="26" t="s">
        <v>11</v>
      </c>
      <c r="H292" s="28" t="s">
        <v>12</v>
      </c>
      <c r="I292" s="16" t="s">
        <v>13</v>
      </c>
      <c r="M292" s="13" t="s">
        <v>34</v>
      </c>
    </row>
    <row r="293" spans="1:9" ht="15">
      <c r="A293" s="38">
        <v>1</v>
      </c>
      <c r="B293" s="18"/>
      <c r="C293" s="62">
        <v>51</v>
      </c>
      <c r="D293" s="19"/>
      <c r="E293" s="20">
        <f>IF(D293="","",RANK(D293,D293:D297,1))</f>
      </c>
      <c r="F293" s="21">
        <f>IF(OR(E293=1,E293=2,E293=3,E293=4),D293,"")</f>
      </c>
      <c r="G293" s="65">
        <f>IF(SUM(F293:F297)=0,"",SUM(F293:F297))</f>
      </c>
      <c r="H293" s="68">
        <f>IF(ISERROR(RANK(G293,$G$5:$G$385,1)),"",RANK(G293,$G$5:$G$385,1))</f>
      </c>
      <c r="I293" s="20">
        <f>IF(D293="","",RANK(D293,$D$5:$D$385,1))</f>
      </c>
    </row>
    <row r="294" spans="1:9" ht="15">
      <c r="A294" s="38">
        <v>2</v>
      </c>
      <c r="B294" s="18"/>
      <c r="C294" s="63"/>
      <c r="D294" s="19"/>
      <c r="E294" s="20">
        <f>IF(D294="","",RANK(D294,D293:D297,1))</f>
      </c>
      <c r="F294" s="21">
        <f>IF(OR(E294=1,E294=2,E294=3,E294=4),D294,"")</f>
      </c>
      <c r="G294" s="66"/>
      <c r="H294" s="69"/>
      <c r="I294" s="20">
        <f>IF(D294="","",RANK(D294,$D$5:$D$385,1))</f>
      </c>
    </row>
    <row r="295" spans="1:9" ht="15">
      <c r="A295" s="38">
        <v>3</v>
      </c>
      <c r="B295" s="18"/>
      <c r="C295" s="63"/>
      <c r="D295" s="19"/>
      <c r="E295" s="20">
        <f>IF(D295="","",RANK(D295,D293:D297,1))</f>
      </c>
      <c r="F295" s="21">
        <f>IF(OR(E295=1,E295=2,E295=3,E295=4),D295,"")</f>
      </c>
      <c r="G295" s="66"/>
      <c r="H295" s="69"/>
      <c r="I295" s="20">
        <f>IF(D295="","",RANK(D295,$D$5:$D$385,1))</f>
      </c>
    </row>
    <row r="296" spans="1:9" ht="15">
      <c r="A296" s="38">
        <v>4</v>
      </c>
      <c r="B296" s="18"/>
      <c r="C296" s="63"/>
      <c r="D296" s="19"/>
      <c r="E296" s="20">
        <f>IF(D296="","",RANK(D296,D293:D297,1))</f>
      </c>
      <c r="F296" s="21">
        <f>IF(OR(E296=1,E296=2,E296=3,E296=4),D296,"")</f>
      </c>
      <c r="G296" s="66"/>
      <c r="H296" s="69"/>
      <c r="I296" s="20">
        <f>IF(D296="","",RANK(D296,$D$5:$D$385,1))</f>
      </c>
    </row>
    <row r="297" spans="1:9" ht="15">
      <c r="A297" s="38">
        <v>5</v>
      </c>
      <c r="B297" s="18"/>
      <c r="C297" s="64"/>
      <c r="D297" s="19"/>
      <c r="E297" s="20">
        <f>IF(D297="","",RANK(D297,D293:D297,1))</f>
      </c>
      <c r="F297" s="21">
        <f>IF(OR(E297=1,E297=2,E297=3,E297=4),D297,"")</f>
      </c>
      <c r="G297" s="67"/>
      <c r="H297" s="70"/>
      <c r="I297" s="20">
        <f>IF(D297="","",RANK(D297,$D$5:$D$385,1))</f>
      </c>
    </row>
    <row r="298" spans="1:9" ht="15">
      <c r="A298" s="37"/>
      <c r="B298" s="10"/>
      <c r="C298" s="10"/>
      <c r="D298" s="11"/>
      <c r="E298" s="12"/>
      <c r="F298" s="9"/>
      <c r="G298" s="9"/>
      <c r="H298" s="12"/>
      <c r="I298" s="12"/>
    </row>
    <row r="299" spans="1:9" ht="15">
      <c r="A299" s="37"/>
      <c r="B299" s="10"/>
      <c r="C299" s="10"/>
      <c r="D299" s="11"/>
      <c r="E299" s="12"/>
      <c r="F299" s="9"/>
      <c r="G299" s="9"/>
      <c r="H299" s="12"/>
      <c r="I299" s="12"/>
    </row>
    <row r="300" spans="1:9" ht="63">
      <c r="A300" s="26" t="s">
        <v>5</v>
      </c>
      <c r="B300" s="27" t="s">
        <v>7</v>
      </c>
      <c r="C300" s="27" t="s">
        <v>23</v>
      </c>
      <c r="D300" s="27" t="s">
        <v>8</v>
      </c>
      <c r="E300" s="26" t="s">
        <v>9</v>
      </c>
      <c r="F300" s="26" t="s">
        <v>10</v>
      </c>
      <c r="G300" s="26" t="s">
        <v>11</v>
      </c>
      <c r="H300" s="28" t="s">
        <v>12</v>
      </c>
      <c r="I300" s="29" t="s">
        <v>13</v>
      </c>
    </row>
    <row r="301" spans="1:9" ht="15">
      <c r="A301" s="38">
        <v>1</v>
      </c>
      <c r="B301" s="18"/>
      <c r="C301" s="62">
        <v>52</v>
      </c>
      <c r="D301" s="19">
        <v>0.0032881944444444447</v>
      </c>
      <c r="E301" s="20">
        <f>IF(D301="","",RANK(D301,D301:D305,1))</f>
        <v>3</v>
      </c>
      <c r="F301" s="21">
        <f>IF(OR(E301=1,E301=2,E301=3,E301=4),D301,"")</f>
        <v>0.0032881944444444447</v>
      </c>
      <c r="G301" s="65">
        <f>IF(SUM(F301:F305)=0,"",SUM(F301:F305))</f>
        <v>0.013297453703703704</v>
      </c>
      <c r="H301" s="68">
        <f>IF(ISERROR(RANK(G301,$G$5:$G$385,1)),"",RANK(G301,$G$5:$G$385,1))</f>
        <v>35</v>
      </c>
      <c r="I301" s="20">
        <f>IF(D301="","",RANK(D301,$D$5:$D$385,1))</f>
        <v>160</v>
      </c>
    </row>
    <row r="302" spans="1:9" ht="15">
      <c r="A302" s="38">
        <v>2</v>
      </c>
      <c r="B302" s="18"/>
      <c r="C302" s="63"/>
      <c r="D302" s="19">
        <v>0.0045532407407407405</v>
      </c>
      <c r="E302" s="20">
        <f>IF(D302="","",RANK(D302,D301:D305,1))</f>
        <v>5</v>
      </c>
      <c r="F302" s="21">
        <f>IF(OR(E302=1,E302=2,E302=3,E302=4),D302,"")</f>
      </c>
      <c r="G302" s="66"/>
      <c r="H302" s="69"/>
      <c r="I302" s="20">
        <f>IF(D302="","",RANK(D302,$D$5:$D$385,1))</f>
        <v>205</v>
      </c>
    </row>
    <row r="303" spans="1:9" ht="15">
      <c r="A303" s="38">
        <v>3</v>
      </c>
      <c r="B303" s="18"/>
      <c r="C303" s="63"/>
      <c r="D303" s="19">
        <v>0.0031157407407407405</v>
      </c>
      <c r="E303" s="20">
        <f>IF(D303="","",RANK(D303,D301:D305,1))</f>
        <v>1</v>
      </c>
      <c r="F303" s="21">
        <f>IF(OR(E303=1,E303=2,E303=3,E303=4),D303,"")</f>
        <v>0.0031157407407407405</v>
      </c>
      <c r="G303" s="66"/>
      <c r="H303" s="69"/>
      <c r="I303" s="20">
        <f>IF(D303="","",RANK(D303,$D$5:$D$385,1))</f>
        <v>126</v>
      </c>
    </row>
    <row r="304" spans="1:9" ht="15">
      <c r="A304" s="38">
        <v>4</v>
      </c>
      <c r="B304" s="18"/>
      <c r="C304" s="63"/>
      <c r="D304" s="19">
        <v>0.0031458333333333334</v>
      </c>
      <c r="E304" s="20">
        <f>IF(D304="","",RANK(D304,D301:D305,1))</f>
        <v>2</v>
      </c>
      <c r="F304" s="21">
        <f>IF(OR(E304=1,E304=2,E304=3,E304=4),D304,"")</f>
        <v>0.0031458333333333334</v>
      </c>
      <c r="G304" s="66"/>
      <c r="H304" s="69"/>
      <c r="I304" s="20">
        <f>IF(D304="","",RANK(D304,$D$5:$D$385,1))</f>
        <v>135</v>
      </c>
    </row>
    <row r="305" spans="1:9" ht="15">
      <c r="A305" s="38">
        <v>5</v>
      </c>
      <c r="B305" s="18"/>
      <c r="C305" s="64"/>
      <c r="D305" s="19">
        <v>0.003747685185185185</v>
      </c>
      <c r="E305" s="20">
        <f>IF(D305="","",RANK(D305,D301:D305,1))</f>
        <v>4</v>
      </c>
      <c r="F305" s="21">
        <f>IF(OR(E305=1,E305=2,E305=3,E305=4),D305,"")</f>
        <v>0.003747685185185185</v>
      </c>
      <c r="G305" s="67"/>
      <c r="H305" s="70"/>
      <c r="I305" s="20">
        <f>IF(D305="","",RANK(D305,$D$5:$D$385,1))</f>
        <v>190</v>
      </c>
    </row>
    <row r="306" spans="1:9" ht="15">
      <c r="A306" s="37"/>
      <c r="B306" s="10"/>
      <c r="C306" s="10"/>
      <c r="D306" s="11"/>
      <c r="E306" s="12"/>
      <c r="F306" s="9"/>
      <c r="G306" s="22"/>
      <c r="H306" s="12"/>
      <c r="I306" s="12"/>
    </row>
    <row r="307" spans="1:9" ht="15">
      <c r="A307" s="37"/>
      <c r="B307" s="10"/>
      <c r="C307" s="10"/>
      <c r="D307" s="11"/>
      <c r="E307" s="12"/>
      <c r="F307" s="9"/>
      <c r="G307" s="9"/>
      <c r="H307" s="12"/>
      <c r="I307" s="12"/>
    </row>
    <row r="308" spans="1:9" ht="63">
      <c r="A308" s="26" t="s">
        <v>5</v>
      </c>
      <c r="B308" s="27" t="s">
        <v>7</v>
      </c>
      <c r="C308" s="27" t="s">
        <v>23</v>
      </c>
      <c r="D308" s="27" t="s">
        <v>8</v>
      </c>
      <c r="E308" s="26" t="s">
        <v>9</v>
      </c>
      <c r="F308" s="26" t="s">
        <v>10</v>
      </c>
      <c r="G308" s="26" t="s">
        <v>11</v>
      </c>
      <c r="H308" s="28" t="s">
        <v>12</v>
      </c>
      <c r="I308" s="29" t="s">
        <v>13</v>
      </c>
    </row>
    <row r="309" spans="1:9" ht="15">
      <c r="A309" s="38">
        <v>1</v>
      </c>
      <c r="B309" s="18"/>
      <c r="C309" s="62">
        <v>53</v>
      </c>
      <c r="D309" s="19">
        <v>0.002958333333333333</v>
      </c>
      <c r="E309" s="20">
        <f>IF(D309="","",RANK(D309,D309:D313,1))</f>
        <v>3</v>
      </c>
      <c r="F309" s="21">
        <f>IF(OR(E309=1,E309=2,E309=3,E309=4),D309,"")</f>
        <v>0.002958333333333333</v>
      </c>
      <c r="G309" s="65">
        <f>IF(SUM(F309:F313)=0,"",SUM(F309:F313))</f>
        <v>0.011373842592592592</v>
      </c>
      <c r="H309" s="68">
        <f>IF(ISERROR(RANK(G309,$G$5:$G$385,1)),"",RANK(G309,$G$5:$G$385,1))</f>
        <v>7</v>
      </c>
      <c r="I309" s="20">
        <f>IF(D309="","",RANK(D309,$D$5:$D$385,1))</f>
        <v>79</v>
      </c>
    </row>
    <row r="310" spans="1:9" ht="15">
      <c r="A310" s="38">
        <v>2</v>
      </c>
      <c r="B310" s="18"/>
      <c r="C310" s="63"/>
      <c r="D310" s="19">
        <v>0.003025462962962963</v>
      </c>
      <c r="E310" s="20">
        <f>IF(D310="","",RANK(D310,D309:D313,1))</f>
        <v>4</v>
      </c>
      <c r="F310" s="21">
        <f>IF(OR(E310=1,E310=2,E310=3,E310=4),D310,"")</f>
        <v>0.003025462962962963</v>
      </c>
      <c r="G310" s="66"/>
      <c r="H310" s="69"/>
      <c r="I310" s="20">
        <f>IF(D310="","",RANK(D310,$D$5:$D$385,1))</f>
        <v>97</v>
      </c>
    </row>
    <row r="311" spans="1:9" ht="15">
      <c r="A311" s="38">
        <v>3</v>
      </c>
      <c r="B311" s="18"/>
      <c r="C311" s="63"/>
      <c r="D311" s="19">
        <v>0.002511574074074074</v>
      </c>
      <c r="E311" s="20">
        <f>IF(D311="","",RANK(D311,D309:D313,1))</f>
        <v>1</v>
      </c>
      <c r="F311" s="21">
        <f>IF(OR(E311=1,E311=2,E311=3,E311=4),D311,"")</f>
        <v>0.002511574074074074</v>
      </c>
      <c r="G311" s="66"/>
      <c r="H311" s="69"/>
      <c r="I311" s="20">
        <f>IF(D311="","",RANK(D311,$D$5:$D$385,1))</f>
        <v>1</v>
      </c>
    </row>
    <row r="312" spans="1:9" ht="15">
      <c r="A312" s="38">
        <v>4</v>
      </c>
      <c r="B312" s="18"/>
      <c r="C312" s="63"/>
      <c r="D312" s="19">
        <v>0.002878472222222222</v>
      </c>
      <c r="E312" s="20">
        <f>IF(D312="","",RANK(D312,D309:D313,1))</f>
        <v>2</v>
      </c>
      <c r="F312" s="21">
        <f>IF(OR(E312=1,E312=2,E312=3,E312=4),D312,"")</f>
        <v>0.002878472222222222</v>
      </c>
      <c r="G312" s="66"/>
      <c r="H312" s="69"/>
      <c r="I312" s="20">
        <f>IF(D312="","",RANK(D312,$D$5:$D$385,1))</f>
        <v>49</v>
      </c>
    </row>
    <row r="313" spans="1:9" ht="15">
      <c r="A313" s="38">
        <v>5</v>
      </c>
      <c r="B313" s="18"/>
      <c r="C313" s="64"/>
      <c r="D313" s="19">
        <v>0.003206018518518519</v>
      </c>
      <c r="E313" s="20">
        <f>IF(D313="","",RANK(D313,D309:D313,1))</f>
        <v>5</v>
      </c>
      <c r="F313" s="21">
        <f>IF(OR(E313=1,E313=2,E313=3,E313=4),D313,"")</f>
      </c>
      <c r="G313" s="67"/>
      <c r="H313" s="70"/>
      <c r="I313" s="20">
        <f>IF(D313="","",RANK(D313,$D$5:$D$385,1))</f>
        <v>150</v>
      </c>
    </row>
    <row r="314" spans="1:9" ht="15">
      <c r="A314" s="37"/>
      <c r="B314" s="10"/>
      <c r="C314" s="10"/>
      <c r="D314" s="11"/>
      <c r="E314" s="12"/>
      <c r="F314" s="9"/>
      <c r="G314" s="9"/>
      <c r="H314" s="12"/>
      <c r="I314" s="12"/>
    </row>
    <row r="315" spans="1:9" ht="15">
      <c r="A315" s="37"/>
      <c r="B315" s="10"/>
      <c r="C315" s="10"/>
      <c r="D315" s="11"/>
      <c r="E315" s="12"/>
      <c r="F315" s="9"/>
      <c r="G315" s="9"/>
      <c r="H315" s="12"/>
      <c r="I315" s="12"/>
    </row>
    <row r="316" spans="1:9" ht="63">
      <c r="A316" s="26" t="s">
        <v>5</v>
      </c>
      <c r="B316" s="27" t="s">
        <v>7</v>
      </c>
      <c r="C316" s="27" t="s">
        <v>23</v>
      </c>
      <c r="D316" s="27" t="s">
        <v>8</v>
      </c>
      <c r="E316" s="26" t="s">
        <v>9</v>
      </c>
      <c r="F316" s="26" t="s">
        <v>10</v>
      </c>
      <c r="G316" s="26" t="s">
        <v>11</v>
      </c>
      <c r="H316" s="28" t="s">
        <v>12</v>
      </c>
      <c r="I316" s="29" t="s">
        <v>13</v>
      </c>
    </row>
    <row r="317" spans="1:9" ht="15">
      <c r="A317" s="38">
        <v>1</v>
      </c>
      <c r="B317" s="18"/>
      <c r="C317" s="62">
        <v>55</v>
      </c>
      <c r="D317" s="19"/>
      <c r="E317" s="20">
        <f>IF(D317="","",RANK(D317,D317:D321,1))</f>
      </c>
      <c r="F317" s="21">
        <f>IF(OR(E317=1,E317=2,E317=3,E317=4),D317,"")</f>
      </c>
      <c r="G317" s="65">
        <f>IF(SUM(F317:F321)=0,"",SUM(F317:F321))</f>
      </c>
      <c r="H317" s="68">
        <f>IF(ISERROR(RANK(G317,$G$5:$G$385,1)),"",RANK(G317,$G$5:$G$385,1))</f>
      </c>
      <c r="I317" s="20">
        <f>IF(D317="","",RANK(D317,$D$5:$D$385,1))</f>
      </c>
    </row>
    <row r="318" spans="1:9" ht="15">
      <c r="A318" s="38">
        <v>2</v>
      </c>
      <c r="B318" s="18"/>
      <c r="C318" s="63"/>
      <c r="D318" s="19"/>
      <c r="E318" s="20">
        <f>IF(D318="","",RANK(D318,D317:D321,1))</f>
      </c>
      <c r="F318" s="21">
        <f>IF(OR(E318=1,E318=2,E318=3,E318=4),D318,"")</f>
      </c>
      <c r="G318" s="66"/>
      <c r="H318" s="69"/>
      <c r="I318" s="20">
        <f>IF(D318="","",RANK(D318,$D$5:$D$385,1))</f>
      </c>
    </row>
    <row r="319" spans="1:9" ht="15">
      <c r="A319" s="38">
        <v>3</v>
      </c>
      <c r="B319" s="18"/>
      <c r="C319" s="63"/>
      <c r="D319" s="19"/>
      <c r="E319" s="20">
        <f>IF(D319="","",RANK(D319,D317:D321,1))</f>
      </c>
      <c r="F319" s="21">
        <f>IF(OR(E319=1,E319=2,E319=3,E319=4),D319,"")</f>
      </c>
      <c r="G319" s="66"/>
      <c r="H319" s="69"/>
      <c r="I319" s="20">
        <f>IF(D319="","",RANK(D319,$D$5:$D$385,1))</f>
      </c>
    </row>
    <row r="320" spans="1:9" ht="15">
      <c r="A320" s="38">
        <v>4</v>
      </c>
      <c r="B320" s="18"/>
      <c r="C320" s="63"/>
      <c r="D320" s="19"/>
      <c r="E320" s="20">
        <f>IF(D320="","",RANK(D320,D317:D321,1))</f>
      </c>
      <c r="F320" s="21">
        <f>IF(OR(E320=1,E320=2,E320=3,E320=4),D320,"")</f>
      </c>
      <c r="G320" s="66"/>
      <c r="H320" s="69"/>
      <c r="I320" s="20">
        <f>IF(D320="","",RANK(D320,$D$5:$D$385,1))</f>
      </c>
    </row>
    <row r="321" spans="1:9" ht="15">
      <c r="A321" s="38">
        <v>5</v>
      </c>
      <c r="B321" s="18"/>
      <c r="C321" s="64"/>
      <c r="D321" s="19"/>
      <c r="E321" s="20">
        <f>IF(D321="","",RANK(D321,D317:D321,1))</f>
      </c>
      <c r="F321" s="21">
        <f>IF(OR(E321=1,E321=2,E321=3,E321=4),D321,"")</f>
      </c>
      <c r="G321" s="67"/>
      <c r="H321" s="70"/>
      <c r="I321" s="20">
        <f>IF(D321="","",RANK(D321,$D$5:$D$385,1))</f>
      </c>
    </row>
    <row r="322" spans="1:9" ht="15">
      <c r="A322" s="37"/>
      <c r="B322" s="10"/>
      <c r="C322" s="10"/>
      <c r="D322" s="11"/>
      <c r="E322" s="12"/>
      <c r="F322" s="9"/>
      <c r="G322" s="9"/>
      <c r="H322" s="12"/>
      <c r="I322" s="12"/>
    </row>
    <row r="323" spans="1:9" ht="15">
      <c r="A323" s="37"/>
      <c r="B323" s="10"/>
      <c r="C323" s="10"/>
      <c r="D323" s="11"/>
      <c r="E323" s="12"/>
      <c r="F323" s="9"/>
      <c r="G323" s="9"/>
      <c r="H323" s="12"/>
      <c r="I323" s="12"/>
    </row>
    <row r="324" spans="1:9" ht="63">
      <c r="A324" s="26" t="s">
        <v>5</v>
      </c>
      <c r="B324" s="27" t="s">
        <v>7</v>
      </c>
      <c r="C324" s="27" t="s">
        <v>23</v>
      </c>
      <c r="D324" s="27" t="s">
        <v>8</v>
      </c>
      <c r="E324" s="26" t="s">
        <v>9</v>
      </c>
      <c r="F324" s="26" t="s">
        <v>10</v>
      </c>
      <c r="G324" s="26" t="s">
        <v>11</v>
      </c>
      <c r="H324" s="28" t="s">
        <v>12</v>
      </c>
      <c r="I324" s="29" t="s">
        <v>13</v>
      </c>
    </row>
    <row r="325" spans="1:9" ht="15">
      <c r="A325" s="38">
        <v>1</v>
      </c>
      <c r="B325" s="18"/>
      <c r="C325" s="62">
        <v>56</v>
      </c>
      <c r="D325" s="19">
        <v>0.002752314814814815</v>
      </c>
      <c r="E325" s="20">
        <f>IF(D325="","",RANK(D325,D325:D329,1))</f>
        <v>5</v>
      </c>
      <c r="F325" s="21">
        <f>IF(OR(E325=1,E325=2,E325=3,E325=4),D325,"")</f>
      </c>
      <c r="G325" s="65">
        <f>IF(SUM(F325:F329)=0,"",SUM(F325:F329))</f>
        <v>0.010667824074074074</v>
      </c>
      <c r="H325" s="68">
        <f>IF(ISERROR(RANK(G325,$G$5:$G$385,1)),"",RANK(G325,$G$5:$G$385,1))</f>
        <v>1</v>
      </c>
      <c r="I325" s="20">
        <f>IF(D325="","",RANK(D325,$D$5:$D$385,1))</f>
        <v>23</v>
      </c>
    </row>
    <row r="326" spans="1:9" ht="15">
      <c r="A326" s="38">
        <v>2</v>
      </c>
      <c r="B326" s="18"/>
      <c r="C326" s="63"/>
      <c r="D326" s="19">
        <v>0.002694444444444444</v>
      </c>
      <c r="E326" s="20">
        <f>IF(D326="","",RANK(D326,D325:D329,1))</f>
        <v>3</v>
      </c>
      <c r="F326" s="21">
        <f>IF(OR(E326=1,E326=2,E326=3,E326=4),D326,"")</f>
        <v>0.002694444444444444</v>
      </c>
      <c r="G326" s="66"/>
      <c r="H326" s="69"/>
      <c r="I326" s="20">
        <f>IF(D326="","",RANK(D326,$D$5:$D$385,1))</f>
        <v>14</v>
      </c>
    </row>
    <row r="327" spans="1:9" ht="15">
      <c r="A327" s="38">
        <v>3</v>
      </c>
      <c r="B327" s="18"/>
      <c r="C327" s="63"/>
      <c r="D327" s="19">
        <v>0.0025578703703703705</v>
      </c>
      <c r="E327" s="20">
        <f>IF(D327="","",RANK(D327,D325:D329,1))</f>
        <v>1</v>
      </c>
      <c r="F327" s="21">
        <f>IF(OR(E327=1,E327=2,E327=3,E327=4),D327,"")</f>
        <v>0.0025578703703703705</v>
      </c>
      <c r="G327" s="66"/>
      <c r="H327" s="69"/>
      <c r="I327" s="20">
        <f>IF(D327="","",RANK(D327,$D$5:$D$385,1))</f>
        <v>2</v>
      </c>
    </row>
    <row r="328" spans="1:9" ht="15">
      <c r="A328" s="38">
        <v>4</v>
      </c>
      <c r="B328" s="18"/>
      <c r="C328" s="63"/>
      <c r="D328" s="19">
        <v>0.0027303240740740743</v>
      </c>
      <c r="E328" s="20">
        <f>IF(D328="","",RANK(D328,D325:D329,1))</f>
        <v>4</v>
      </c>
      <c r="F328" s="21">
        <f>IF(OR(E328=1,E328=2,E328=3,E328=4),D328,"")</f>
        <v>0.0027303240740740743</v>
      </c>
      <c r="G328" s="66"/>
      <c r="H328" s="69"/>
      <c r="I328" s="20">
        <f>IF(D328="","",RANK(D328,$D$5:$D$385,1))</f>
        <v>20</v>
      </c>
    </row>
    <row r="329" spans="1:9" ht="15">
      <c r="A329" s="38">
        <v>5</v>
      </c>
      <c r="B329" s="18"/>
      <c r="C329" s="64"/>
      <c r="D329" s="19">
        <v>0.002685185185185185</v>
      </c>
      <c r="E329" s="20">
        <f>IF(D329="","",RANK(D329,D325:D329,1))</f>
        <v>2</v>
      </c>
      <c r="F329" s="21">
        <f>IF(OR(E329=1,E329=2,E329=3,E329=4),D329,"")</f>
        <v>0.002685185185185185</v>
      </c>
      <c r="G329" s="67"/>
      <c r="H329" s="70"/>
      <c r="I329" s="20">
        <f>IF(D329="","",RANK(D329,$D$5:$D$385,1))</f>
        <v>12</v>
      </c>
    </row>
    <row r="330" spans="1:9" ht="15">
      <c r="A330" s="37"/>
      <c r="B330" s="10"/>
      <c r="C330" s="10"/>
      <c r="D330" s="11"/>
      <c r="E330" s="12"/>
      <c r="F330" s="9"/>
      <c r="G330" s="22"/>
      <c r="H330" s="12"/>
      <c r="I330" s="12"/>
    </row>
    <row r="331" spans="1:9" ht="15">
      <c r="A331" s="37"/>
      <c r="B331" s="10"/>
      <c r="C331" s="10"/>
      <c r="D331" s="11"/>
      <c r="E331" s="12"/>
      <c r="F331" s="9"/>
      <c r="G331" s="9"/>
      <c r="H331" s="12"/>
      <c r="I331" s="12"/>
    </row>
    <row r="332" spans="1:9" ht="63">
      <c r="A332" s="26" t="s">
        <v>5</v>
      </c>
      <c r="B332" s="27" t="s">
        <v>7</v>
      </c>
      <c r="C332" s="27" t="s">
        <v>23</v>
      </c>
      <c r="D332" s="27" t="s">
        <v>8</v>
      </c>
      <c r="E332" s="26" t="s">
        <v>9</v>
      </c>
      <c r="F332" s="26" t="s">
        <v>10</v>
      </c>
      <c r="G332" s="26" t="s">
        <v>11</v>
      </c>
      <c r="H332" s="28" t="s">
        <v>12</v>
      </c>
      <c r="I332" s="29" t="s">
        <v>13</v>
      </c>
    </row>
    <row r="333" spans="1:9" ht="15">
      <c r="A333" s="38">
        <v>1</v>
      </c>
      <c r="B333" s="18"/>
      <c r="C333" s="62">
        <v>58</v>
      </c>
      <c r="D333" s="19"/>
      <c r="E333" s="20">
        <f>IF(D333="","",RANK(D333,D333:D337,1))</f>
      </c>
      <c r="F333" s="21">
        <f>IF(OR(E333=1,E333=2,E333=3,E333=4),D333,"")</f>
      </c>
      <c r="G333" s="65">
        <f>IF(SUM(F333:F337)=0,"",SUM(F333:F337))</f>
      </c>
      <c r="H333" s="68">
        <f>IF(ISERROR(RANK(G333,$G$5:$G$385,1)),"",RANK(G333,$G$5:$G$385,1))</f>
      </c>
      <c r="I333" s="20">
        <f>IF(D333="","",RANK(D333,$D$5:$D$385,1))</f>
      </c>
    </row>
    <row r="334" spans="1:9" ht="15">
      <c r="A334" s="38">
        <v>2</v>
      </c>
      <c r="B334" s="18"/>
      <c r="C334" s="63"/>
      <c r="D334" s="19"/>
      <c r="E334" s="20">
        <f>IF(D334="","",RANK(D334,D333:D337,1))</f>
      </c>
      <c r="F334" s="21">
        <f>IF(OR(E334=1,E334=2,E334=3,E334=4),D334,"")</f>
      </c>
      <c r="G334" s="66"/>
      <c r="H334" s="69"/>
      <c r="I334" s="20">
        <f>IF(D334="","",RANK(D334,$D$5:$D$385,1))</f>
      </c>
    </row>
    <row r="335" spans="1:9" ht="15">
      <c r="A335" s="38">
        <v>3</v>
      </c>
      <c r="B335" s="18"/>
      <c r="C335" s="63"/>
      <c r="D335" s="19"/>
      <c r="E335" s="20">
        <f>IF(D335="","",RANK(D335,D333:D337,1))</f>
      </c>
      <c r="F335" s="21">
        <f>IF(OR(E335=1,E335=2,E335=3,E335=4),D335,"")</f>
      </c>
      <c r="G335" s="66"/>
      <c r="H335" s="69"/>
      <c r="I335" s="20">
        <f>IF(D335="","",RANK(D335,$D$5:$D$385,1))</f>
      </c>
    </row>
    <row r="336" spans="1:9" ht="15">
      <c r="A336" s="38">
        <v>4</v>
      </c>
      <c r="B336" s="18"/>
      <c r="C336" s="63"/>
      <c r="D336" s="19"/>
      <c r="E336" s="20">
        <f>IF(D336="","",RANK(D336,D333:D337,1))</f>
      </c>
      <c r="F336" s="21">
        <f>IF(OR(E336=1,E336=2,E336=3,E336=4),D336,"")</f>
      </c>
      <c r="G336" s="66"/>
      <c r="H336" s="69"/>
      <c r="I336" s="20">
        <f>IF(D336="","",RANK(D336,$D$5:$D$385,1))</f>
      </c>
    </row>
    <row r="337" spans="1:9" ht="15">
      <c r="A337" s="38">
        <v>5</v>
      </c>
      <c r="B337" s="18"/>
      <c r="C337" s="64"/>
      <c r="D337" s="19"/>
      <c r="E337" s="20">
        <f>IF(D337="","",RANK(D337,D333:D337,1))</f>
      </c>
      <c r="F337" s="21">
        <f>IF(OR(E337=1,E337=2,E337=3,E337=4),D337,"")</f>
      </c>
      <c r="G337" s="67"/>
      <c r="H337" s="70"/>
      <c r="I337" s="20">
        <f>IF(D337="","",RANK(D337,$D$5:$D$385,1))</f>
      </c>
    </row>
    <row r="338" ht="12.75">
      <c r="A338" s="39"/>
    </row>
    <row r="339" ht="12.75">
      <c r="A339" s="39"/>
    </row>
    <row r="340" spans="1:9" ht="63">
      <c r="A340" s="26" t="s">
        <v>5</v>
      </c>
      <c r="B340" s="27" t="s">
        <v>7</v>
      </c>
      <c r="C340" s="27" t="s">
        <v>23</v>
      </c>
      <c r="D340" s="27" t="s">
        <v>8</v>
      </c>
      <c r="E340" s="26" t="s">
        <v>9</v>
      </c>
      <c r="F340" s="26" t="s">
        <v>10</v>
      </c>
      <c r="G340" s="26" t="s">
        <v>11</v>
      </c>
      <c r="H340" s="28" t="s">
        <v>12</v>
      </c>
      <c r="I340" s="29" t="s">
        <v>13</v>
      </c>
    </row>
    <row r="341" spans="1:9" ht="15">
      <c r="A341" s="38">
        <v>1</v>
      </c>
      <c r="B341" s="18"/>
      <c r="C341" s="62">
        <v>59</v>
      </c>
      <c r="D341" s="19">
        <v>0.003082175925925926</v>
      </c>
      <c r="E341" s="20">
        <f>IF(D341="","",RANK(D341,D341:D345,1))</f>
        <v>5</v>
      </c>
      <c r="F341" s="21">
        <f>IF(OR(E341=1,E341=2,E341=3,E341=4),D341,"")</f>
      </c>
      <c r="G341" s="65">
        <f>IF(SUM(F341:F345)=0,"",SUM(F341:F345))</f>
        <v>0.011952546296296294</v>
      </c>
      <c r="H341" s="68">
        <f>IF(ISERROR(RANK(G341,$G$5:$G$385,1)),"",RANK(G341,$G$5:$G$385,1))</f>
        <v>20</v>
      </c>
      <c r="I341" s="20">
        <f>IF(D341="","",RANK(D341,$D$5:$D$385,1))</f>
        <v>120</v>
      </c>
    </row>
    <row r="342" spans="1:9" ht="15">
      <c r="A342" s="38">
        <v>2</v>
      </c>
      <c r="B342" s="18"/>
      <c r="C342" s="63"/>
      <c r="D342" s="19">
        <v>0.0030069444444444445</v>
      </c>
      <c r="E342" s="20">
        <f>IF(D342="","",RANK(D342,D341:D345,1))</f>
        <v>4</v>
      </c>
      <c r="F342" s="21">
        <f>IF(OR(E342=1,E342=2,E342=3,E342=4),D342,"")</f>
        <v>0.0030069444444444445</v>
      </c>
      <c r="G342" s="66"/>
      <c r="H342" s="69"/>
      <c r="I342" s="20">
        <f>IF(D342="","",RANK(D342,$D$5:$D$385,1))</f>
        <v>94</v>
      </c>
    </row>
    <row r="343" spans="1:9" ht="15">
      <c r="A343" s="38">
        <v>3</v>
      </c>
      <c r="B343" s="18"/>
      <c r="C343" s="63"/>
      <c r="D343" s="19">
        <v>0.0029699074074074072</v>
      </c>
      <c r="E343" s="20">
        <f>IF(D343="","",RANK(D343,D341:D345,1))</f>
        <v>1</v>
      </c>
      <c r="F343" s="21">
        <f>IF(OR(E343=1,E343=2,E343=3,E343=4),D343,"")</f>
        <v>0.0029699074074074072</v>
      </c>
      <c r="G343" s="66"/>
      <c r="H343" s="69"/>
      <c r="I343" s="20">
        <f>IF(D343="","",RANK(D343,$D$5:$D$385,1))</f>
        <v>81</v>
      </c>
    </row>
    <row r="344" spans="1:9" ht="15">
      <c r="A344" s="38">
        <v>4</v>
      </c>
      <c r="B344" s="18"/>
      <c r="C344" s="63"/>
      <c r="D344" s="19">
        <v>0.002978009259259259</v>
      </c>
      <c r="E344" s="20">
        <f>IF(D344="","",RANK(D344,D341:D345,1))</f>
        <v>2</v>
      </c>
      <c r="F344" s="21">
        <f>IF(OR(E344=1,E344=2,E344=3,E344=4),D344,"")</f>
        <v>0.002978009259259259</v>
      </c>
      <c r="G344" s="66"/>
      <c r="H344" s="69"/>
      <c r="I344" s="20">
        <f>IF(D344="","",RANK(D344,$D$5:$D$385,1))</f>
        <v>82</v>
      </c>
    </row>
    <row r="345" spans="1:9" ht="15">
      <c r="A345" s="38">
        <v>5</v>
      </c>
      <c r="B345" s="18"/>
      <c r="C345" s="64"/>
      <c r="D345" s="19">
        <v>0.002997685185185185</v>
      </c>
      <c r="E345" s="20">
        <f>IF(D345="","",RANK(D345,D341:D345,1))</f>
        <v>3</v>
      </c>
      <c r="F345" s="21">
        <f>IF(OR(E345=1,E345=2,E345=3,E345=4),D345,"")</f>
        <v>0.002997685185185185</v>
      </c>
      <c r="G345" s="67"/>
      <c r="H345" s="70"/>
      <c r="I345" s="20">
        <f>IF(D345="","",RANK(D345,$D$5:$D$385,1))</f>
        <v>87</v>
      </c>
    </row>
    <row r="346" spans="1:9" ht="15">
      <c r="A346" s="37"/>
      <c r="B346" s="10"/>
      <c r="C346" s="10"/>
      <c r="D346" s="11"/>
      <c r="E346" s="12"/>
      <c r="F346" s="9"/>
      <c r="G346" s="22"/>
      <c r="H346" s="12"/>
      <c r="I346" s="12"/>
    </row>
    <row r="347" spans="1:9" ht="15">
      <c r="A347" s="37"/>
      <c r="B347" s="10"/>
      <c r="C347" s="10"/>
      <c r="D347" s="11"/>
      <c r="E347" s="12"/>
      <c r="F347" s="9"/>
      <c r="G347" s="9"/>
      <c r="H347" s="12"/>
      <c r="I347" s="12"/>
    </row>
    <row r="348" spans="1:9" ht="63">
      <c r="A348" s="26" t="s">
        <v>5</v>
      </c>
      <c r="B348" s="27" t="s">
        <v>7</v>
      </c>
      <c r="C348" s="27" t="s">
        <v>23</v>
      </c>
      <c r="D348" s="14" t="s">
        <v>8</v>
      </c>
      <c r="E348" s="26" t="s">
        <v>9</v>
      </c>
      <c r="F348" s="15" t="s">
        <v>10</v>
      </c>
      <c r="G348" s="26" t="s">
        <v>11</v>
      </c>
      <c r="H348" s="28" t="s">
        <v>12</v>
      </c>
      <c r="I348" s="16" t="s">
        <v>13</v>
      </c>
    </row>
    <row r="349" spans="1:9" ht="15">
      <c r="A349" s="38">
        <v>1</v>
      </c>
      <c r="B349" s="18"/>
      <c r="C349" s="62">
        <v>63</v>
      </c>
      <c r="D349" s="19"/>
      <c r="E349" s="20">
        <f>IF(D349="","",RANK(D349,D349:D353,1))</f>
      </c>
      <c r="F349" s="21">
        <f>IF(OR(E349=1,E349=2,E349=3,E349=4),D349,"")</f>
      </c>
      <c r="G349" s="65">
        <f>IF(SUM(F349:F353)=0,"",SUM(F349:F353))</f>
      </c>
      <c r="H349" s="68">
        <f>IF(ISERROR(RANK(G349,$G$5:$G$385,1)),"",RANK(G349,$G$5:$G$385,1))</f>
      </c>
      <c r="I349" s="20">
        <f>IF(D349="","",RANK(D349,$D$5:$D$385,1))</f>
      </c>
    </row>
    <row r="350" spans="1:9" ht="15">
      <c r="A350" s="38">
        <v>2</v>
      </c>
      <c r="B350" s="18"/>
      <c r="C350" s="63"/>
      <c r="D350" s="19"/>
      <c r="E350" s="20">
        <f>IF(D350="","",RANK(D350,D349:D353,1))</f>
      </c>
      <c r="F350" s="21">
        <f>IF(OR(E350=1,E350=2,E350=3,E350=4),D350,"")</f>
      </c>
      <c r="G350" s="66"/>
      <c r="H350" s="69"/>
      <c r="I350" s="20">
        <f>IF(D350="","",RANK(D350,$D$5:$D$385,1))</f>
      </c>
    </row>
    <row r="351" spans="1:9" ht="15">
      <c r="A351" s="38">
        <v>3</v>
      </c>
      <c r="B351" s="18"/>
      <c r="C351" s="63"/>
      <c r="D351" s="19"/>
      <c r="E351" s="20">
        <f>IF(D351="","",RANK(D351,D349:D353,1))</f>
      </c>
      <c r="F351" s="21">
        <f>IF(OR(E351=1,E351=2,E351=3,E351=4),D351,"")</f>
      </c>
      <c r="G351" s="66"/>
      <c r="H351" s="69"/>
      <c r="I351" s="20">
        <f>IF(D351="","",RANK(D351,$D$5:$D$385,1))</f>
      </c>
    </row>
    <row r="352" spans="1:9" ht="15">
      <c r="A352" s="38">
        <v>4</v>
      </c>
      <c r="B352" s="18"/>
      <c r="C352" s="63"/>
      <c r="D352" s="19"/>
      <c r="E352" s="20">
        <f>IF(D352="","",RANK(D352,D349:D353,1))</f>
      </c>
      <c r="F352" s="21">
        <f>IF(OR(E352=1,E352=2,E352=3,E352=4),D352,"")</f>
      </c>
      <c r="G352" s="66"/>
      <c r="H352" s="69"/>
      <c r="I352" s="20">
        <f>IF(D352="","",RANK(D352,$D$5:$D$385,1))</f>
      </c>
    </row>
    <row r="353" spans="1:9" ht="15">
      <c r="A353" s="38">
        <v>5</v>
      </c>
      <c r="B353" s="18"/>
      <c r="C353" s="64"/>
      <c r="D353" s="19"/>
      <c r="E353" s="20">
        <f>IF(D353="","",RANK(D353,D349:D353,1))</f>
      </c>
      <c r="F353" s="21">
        <f>IF(OR(E353=1,E353=2,E353=3,E353=4),D353,"")</f>
      </c>
      <c r="G353" s="67"/>
      <c r="H353" s="70"/>
      <c r="I353" s="20">
        <f>IF(D353="","",RANK(D353,$D$5:$D$385,1))</f>
      </c>
    </row>
    <row r="354" spans="1:9" ht="15">
      <c r="A354" s="37"/>
      <c r="B354" s="10"/>
      <c r="C354" s="10"/>
      <c r="D354" s="11"/>
      <c r="E354" s="12"/>
      <c r="F354" s="9"/>
      <c r="G354" s="9"/>
      <c r="H354" s="12"/>
      <c r="I354" s="12"/>
    </row>
    <row r="355" spans="1:9" ht="15">
      <c r="A355" s="37"/>
      <c r="B355" s="10"/>
      <c r="C355" s="10"/>
      <c r="D355" s="11"/>
      <c r="E355" s="12"/>
      <c r="F355" s="9"/>
      <c r="G355" s="9"/>
      <c r="H355" s="12"/>
      <c r="I355" s="12"/>
    </row>
    <row r="356" spans="1:9" ht="63">
      <c r="A356" s="26" t="s">
        <v>5</v>
      </c>
      <c r="B356" s="27" t="s">
        <v>7</v>
      </c>
      <c r="C356" s="27" t="s">
        <v>23</v>
      </c>
      <c r="D356" s="27" t="s">
        <v>8</v>
      </c>
      <c r="E356" s="26" t="s">
        <v>9</v>
      </c>
      <c r="F356" s="26" t="s">
        <v>10</v>
      </c>
      <c r="G356" s="26" t="s">
        <v>11</v>
      </c>
      <c r="H356" s="28" t="s">
        <v>12</v>
      </c>
      <c r="I356" s="29" t="s">
        <v>13</v>
      </c>
    </row>
    <row r="357" spans="1:9" ht="15">
      <c r="A357" s="38">
        <v>1</v>
      </c>
      <c r="B357" s="18"/>
      <c r="C357" s="62">
        <v>67</v>
      </c>
      <c r="D357" s="19">
        <v>0.003003472222222222</v>
      </c>
      <c r="E357" s="20">
        <f>IF(D357="","",RANK(D357,D357:D361,1))</f>
        <v>2</v>
      </c>
      <c r="F357" s="21">
        <f>IF(OR(E357=1,E357=2,E357=3,E357=4),D357,"")</f>
        <v>0.003003472222222222</v>
      </c>
      <c r="G357" s="65">
        <f>IF(SUM(F357:F361)=0,"",SUM(F357:F361))</f>
        <v>0.01229861111111111</v>
      </c>
      <c r="H357" s="68">
        <f>IF(ISERROR(RANK(G357,$G$5:$G$385,1)),"",RANK(G357,$G$5:$G$385,1))</f>
        <v>28</v>
      </c>
      <c r="I357" s="20">
        <f>IF(D357="","",RANK(D357,$D$5:$D$385,1))</f>
        <v>91</v>
      </c>
    </row>
    <row r="358" spans="1:9" ht="15">
      <c r="A358" s="38">
        <v>2</v>
      </c>
      <c r="B358" s="18"/>
      <c r="C358" s="63"/>
      <c r="D358" s="19">
        <v>0.0033495370370370367</v>
      </c>
      <c r="E358" s="20">
        <f>IF(D358="","",RANK(D358,D357:D361,1))</f>
        <v>4</v>
      </c>
      <c r="F358" s="21">
        <f>IF(OR(E358=1,E358=2,E358=3,E358=4),D358,"")</f>
        <v>0.0033495370370370367</v>
      </c>
      <c r="G358" s="66"/>
      <c r="H358" s="69"/>
      <c r="I358" s="20">
        <f>IF(D358="","",RANK(D358,$D$5:$D$385,1))</f>
        <v>166</v>
      </c>
    </row>
    <row r="359" spans="1:9" ht="15">
      <c r="A359" s="38">
        <v>3</v>
      </c>
      <c r="B359" s="18"/>
      <c r="C359" s="63"/>
      <c r="D359" s="19">
        <v>0.003039351851851852</v>
      </c>
      <c r="E359" s="20">
        <f>IF(D359="","",RANK(D359,D357:D361,1))</f>
        <v>3</v>
      </c>
      <c r="F359" s="21">
        <f>IF(OR(E359=1,E359=2,E359=3,E359=4),D359,"")</f>
        <v>0.003039351851851852</v>
      </c>
      <c r="G359" s="66"/>
      <c r="H359" s="69"/>
      <c r="I359" s="20">
        <f>IF(D359="","",RANK(D359,$D$5:$D$385,1))</f>
        <v>104</v>
      </c>
    </row>
    <row r="360" spans="1:9" ht="15">
      <c r="A360" s="38">
        <v>4</v>
      </c>
      <c r="B360" s="18"/>
      <c r="C360" s="63"/>
      <c r="D360" s="19">
        <v>0.0029062499999999995</v>
      </c>
      <c r="E360" s="20">
        <f>IF(D360="","",RANK(D360,D357:D361,1))</f>
        <v>1</v>
      </c>
      <c r="F360" s="21">
        <f>IF(OR(E360=1,E360=2,E360=3,E360=4),D360,"")</f>
        <v>0.0029062499999999995</v>
      </c>
      <c r="G360" s="66"/>
      <c r="H360" s="69"/>
      <c r="I360" s="20">
        <f>IF(D360="","",RANK(D360,$D$5:$D$385,1))</f>
        <v>60</v>
      </c>
    </row>
    <row r="361" spans="1:9" ht="15">
      <c r="A361" s="38">
        <v>5</v>
      </c>
      <c r="B361" s="18"/>
      <c r="C361" s="64"/>
      <c r="D361" s="19"/>
      <c r="E361" s="20">
        <f>IF(D361="","",RANK(D361,D357:D361,1))</f>
      </c>
      <c r="F361" s="21">
        <f>IF(OR(E361=1,E361=2,E361=3,E361=4),D361,"")</f>
      </c>
      <c r="G361" s="67"/>
      <c r="H361" s="70"/>
      <c r="I361" s="20">
        <f>IF(D361="","",RANK(D361,$D$5:$D$385,1))</f>
      </c>
    </row>
    <row r="362" spans="1:9" ht="15">
      <c r="A362" s="37"/>
      <c r="B362" s="10"/>
      <c r="C362" s="10"/>
      <c r="D362" s="11"/>
      <c r="E362" s="12"/>
      <c r="F362" s="9"/>
      <c r="G362" s="22"/>
      <c r="H362" s="12"/>
      <c r="I362" s="12"/>
    </row>
    <row r="363" spans="1:9" ht="15">
      <c r="A363" s="37"/>
      <c r="B363" s="10"/>
      <c r="C363" s="10"/>
      <c r="D363" s="11"/>
      <c r="E363" s="12"/>
      <c r="F363" s="9"/>
      <c r="G363" s="9"/>
      <c r="H363" s="12"/>
      <c r="I363" s="12"/>
    </row>
    <row r="364" spans="1:9" ht="63">
      <c r="A364" s="26" t="s">
        <v>5</v>
      </c>
      <c r="B364" s="27" t="s">
        <v>7</v>
      </c>
      <c r="C364" s="27" t="s">
        <v>23</v>
      </c>
      <c r="D364" s="27" t="s">
        <v>8</v>
      </c>
      <c r="E364" s="26" t="s">
        <v>9</v>
      </c>
      <c r="F364" s="26" t="s">
        <v>10</v>
      </c>
      <c r="G364" s="26" t="s">
        <v>11</v>
      </c>
      <c r="H364" s="28" t="s">
        <v>12</v>
      </c>
      <c r="I364" s="29" t="s">
        <v>13</v>
      </c>
    </row>
    <row r="365" spans="1:9" ht="15">
      <c r="A365" s="38">
        <v>1</v>
      </c>
      <c r="B365" s="18"/>
      <c r="C365" s="62">
        <v>75</v>
      </c>
      <c r="D365" s="19"/>
      <c r="E365" s="20">
        <f>IF(D365="","",RANK(D365,D365:D369,1))</f>
      </c>
      <c r="F365" s="21">
        <f>IF(OR(E365=1,E365=2,E365=3,E365=4),D365,"")</f>
      </c>
      <c r="G365" s="65">
        <f>IF(SUM(F365:F369)=0,"",SUM(F365:F369))</f>
      </c>
      <c r="H365" s="68">
        <f>IF(ISERROR(RANK(G365,$G$5:$G$385,1)),"",RANK(G365,$G$5:$G$385,1))</f>
      </c>
      <c r="I365" s="20">
        <f>IF(D365="","",RANK(D365,$D$5:$D$385,1))</f>
      </c>
    </row>
    <row r="366" spans="1:9" ht="15">
      <c r="A366" s="38">
        <v>2</v>
      </c>
      <c r="B366" s="18"/>
      <c r="C366" s="63"/>
      <c r="D366" s="19"/>
      <c r="E366" s="20">
        <f>IF(D366="","",RANK(D366,D365:D369,1))</f>
      </c>
      <c r="F366" s="21">
        <f>IF(OR(E366=1,E366=2,E366=3,E366=4),D366,"")</f>
      </c>
      <c r="G366" s="66"/>
      <c r="H366" s="69"/>
      <c r="I366" s="20">
        <f>IF(D366="","",RANK(D366,$D$5:$D$385,1))</f>
      </c>
    </row>
    <row r="367" spans="1:9" ht="15">
      <c r="A367" s="38">
        <v>3</v>
      </c>
      <c r="B367" s="18"/>
      <c r="C367" s="63"/>
      <c r="D367" s="19"/>
      <c r="E367" s="20">
        <f>IF(D367="","",RANK(D367,D365:D369,1))</f>
      </c>
      <c r="F367" s="21">
        <f>IF(OR(E367=1,E367=2,E367=3,E367=4),D367,"")</f>
      </c>
      <c r="G367" s="66"/>
      <c r="H367" s="69"/>
      <c r="I367" s="20">
        <f>IF(D367="","",RANK(D367,$D$5:$D$385,1))</f>
      </c>
    </row>
    <row r="368" spans="1:9" ht="15">
      <c r="A368" s="38">
        <v>4</v>
      </c>
      <c r="B368" s="18"/>
      <c r="C368" s="63"/>
      <c r="D368" s="19"/>
      <c r="E368" s="20">
        <f>IF(D368="","",RANK(D368,D365:D369,1))</f>
      </c>
      <c r="F368" s="21">
        <f>IF(OR(E368=1,E368=2,E368=3,E368=4),D368,"")</f>
      </c>
      <c r="G368" s="66"/>
      <c r="H368" s="69"/>
      <c r="I368" s="20">
        <f>IF(D368="","",RANK(D368,$D$5:$D$385,1))</f>
      </c>
    </row>
    <row r="369" spans="1:9" ht="15">
      <c r="A369" s="38">
        <v>5</v>
      </c>
      <c r="B369" s="18"/>
      <c r="C369" s="64"/>
      <c r="D369" s="19"/>
      <c r="E369" s="20">
        <f>IF(D369="","",RANK(D369,D365:D369,1))</f>
      </c>
      <c r="F369" s="21">
        <f>IF(OR(E369=1,E369=2,E369=3,E369=4),D369,"")</f>
      </c>
      <c r="G369" s="67"/>
      <c r="H369" s="70"/>
      <c r="I369" s="20">
        <f>IF(D369="","",RANK(D369,$D$5:$D$385,1))</f>
      </c>
    </row>
    <row r="370" spans="1:9" ht="15">
      <c r="A370" s="37"/>
      <c r="B370" s="10"/>
      <c r="C370" s="10"/>
      <c r="D370" s="11"/>
      <c r="E370" s="12"/>
      <c r="F370" s="9"/>
      <c r="G370" s="9"/>
      <c r="H370" s="12"/>
      <c r="I370" s="12"/>
    </row>
    <row r="371" spans="1:9" ht="15">
      <c r="A371" s="37"/>
      <c r="B371" s="10"/>
      <c r="C371" s="10"/>
      <c r="D371" s="11"/>
      <c r="E371" s="12"/>
      <c r="F371" s="9"/>
      <c r="G371" s="9"/>
      <c r="H371" s="12"/>
      <c r="I371" s="12"/>
    </row>
    <row r="372" spans="1:9" ht="63">
      <c r="A372" s="26" t="s">
        <v>5</v>
      </c>
      <c r="B372" s="27" t="s">
        <v>7</v>
      </c>
      <c r="C372" s="27" t="s">
        <v>23</v>
      </c>
      <c r="D372" s="27" t="s">
        <v>8</v>
      </c>
      <c r="E372" s="26" t="s">
        <v>9</v>
      </c>
      <c r="F372" s="26" t="s">
        <v>10</v>
      </c>
      <c r="G372" s="26" t="s">
        <v>11</v>
      </c>
      <c r="H372" s="28" t="s">
        <v>12</v>
      </c>
      <c r="I372" s="29" t="s">
        <v>13</v>
      </c>
    </row>
    <row r="373" spans="1:9" ht="15">
      <c r="A373" s="38">
        <v>1</v>
      </c>
      <c r="B373" s="18"/>
      <c r="C373" s="62" t="s">
        <v>19</v>
      </c>
      <c r="D373" s="19"/>
      <c r="E373" s="20">
        <f>IF(D373="","",RANK(D373,D373:D377,1))</f>
      </c>
      <c r="F373" s="21">
        <f>IF(OR(E373=1,E373=2,E373=3,E373=4),D373,"")</f>
      </c>
      <c r="G373" s="65">
        <f>IF(SUM(F373:F377)=0,"",SUM(F373:F377))</f>
      </c>
      <c r="H373" s="68">
        <f>IF(ISERROR(RANK(G373,$G$5:$G$385,1)),"",RANK(G373,$G$5:$G$385,1))</f>
      </c>
      <c r="I373" s="20">
        <f>IF(D373="","",RANK(D373,$D$5:$D$385,1))</f>
      </c>
    </row>
    <row r="374" spans="1:9" ht="15">
      <c r="A374" s="38">
        <v>2</v>
      </c>
      <c r="B374" s="18"/>
      <c r="C374" s="63"/>
      <c r="D374" s="19"/>
      <c r="E374" s="20">
        <f>IF(D374="","",RANK(D374,D373:D377,1))</f>
      </c>
      <c r="F374" s="21">
        <f>IF(OR(E374=1,E374=2,E374=3,E374=4),D374,"")</f>
      </c>
      <c r="G374" s="66"/>
      <c r="H374" s="69"/>
      <c r="I374" s="20">
        <f>IF(D374="","",RANK(D374,$D$5:$D$385,1))</f>
      </c>
    </row>
    <row r="375" spans="1:9" ht="15">
      <c r="A375" s="38">
        <v>3</v>
      </c>
      <c r="B375" s="18"/>
      <c r="C375" s="63"/>
      <c r="D375" s="19"/>
      <c r="E375" s="20">
        <f>IF(D375="","",RANK(D375,D373:D377,1))</f>
      </c>
      <c r="F375" s="21">
        <f>IF(OR(E375=1,E375=2,E375=3,E375=4),D375,"")</f>
      </c>
      <c r="G375" s="66"/>
      <c r="H375" s="69"/>
      <c r="I375" s="20">
        <f>IF(D375="","",RANK(D375,$D$5:$D$385,1))</f>
      </c>
    </row>
    <row r="376" spans="1:9" ht="15">
      <c r="A376" s="38">
        <v>4</v>
      </c>
      <c r="B376" s="18"/>
      <c r="C376" s="63"/>
      <c r="D376" s="19"/>
      <c r="E376" s="20">
        <f>IF(D376="","",RANK(D376,D373:D377,1))</f>
      </c>
      <c r="F376" s="21">
        <f>IF(OR(E376=1,E376=2,E376=3,E376=4),D376,"")</f>
      </c>
      <c r="G376" s="66"/>
      <c r="H376" s="69"/>
      <c r="I376" s="20">
        <f>IF(D376="","",RANK(D376,$D$5:$D$385,1))</f>
      </c>
    </row>
    <row r="377" spans="1:9" ht="15">
      <c r="A377" s="38">
        <v>5</v>
      </c>
      <c r="B377" s="18"/>
      <c r="C377" s="64"/>
      <c r="D377" s="19"/>
      <c r="E377" s="20">
        <f>IF(D377="","",RANK(D377,D373:D377,1))</f>
      </c>
      <c r="F377" s="21">
        <f>IF(OR(E377=1,E377=2,E377=3,E377=4),D377,"")</f>
      </c>
      <c r="G377" s="67"/>
      <c r="H377" s="70"/>
      <c r="I377" s="20">
        <f>IF(D377="","",RANK(D377,$D$5:$D$385,1))</f>
      </c>
    </row>
    <row r="378" spans="1:9" ht="15">
      <c r="A378" s="37"/>
      <c r="B378" s="10"/>
      <c r="C378" s="10"/>
      <c r="D378" s="11"/>
      <c r="E378" s="12"/>
      <c r="F378" s="9"/>
      <c r="G378" s="9"/>
      <c r="H378" s="12"/>
      <c r="I378" s="12"/>
    </row>
    <row r="379" spans="1:9" ht="15">
      <c r="A379" s="37"/>
      <c r="B379" s="10"/>
      <c r="C379" s="10"/>
      <c r="D379" s="11"/>
      <c r="E379" s="12"/>
      <c r="F379" s="9"/>
      <c r="G379" s="9"/>
      <c r="H379" s="12"/>
      <c r="I379" s="12"/>
    </row>
    <row r="380" spans="1:9" ht="63">
      <c r="A380" s="26" t="s">
        <v>5</v>
      </c>
      <c r="B380" s="27" t="s">
        <v>7</v>
      </c>
      <c r="C380" s="27" t="s">
        <v>23</v>
      </c>
      <c r="D380" s="27" t="s">
        <v>8</v>
      </c>
      <c r="E380" s="26" t="s">
        <v>9</v>
      </c>
      <c r="F380" s="26" t="s">
        <v>10</v>
      </c>
      <c r="G380" s="26" t="s">
        <v>11</v>
      </c>
      <c r="H380" s="28" t="s">
        <v>12</v>
      </c>
      <c r="I380" s="29" t="s">
        <v>13</v>
      </c>
    </row>
    <row r="381" spans="1:9" ht="15">
      <c r="A381" s="38">
        <v>1</v>
      </c>
      <c r="B381" s="18"/>
      <c r="C381" s="62" t="s">
        <v>20</v>
      </c>
      <c r="D381" s="19">
        <v>0.003136574074074074</v>
      </c>
      <c r="E381" s="20">
        <f>IF(D381="","",RANK(D381,D381:D385,1))</f>
        <v>3</v>
      </c>
      <c r="F381" s="21">
        <f>IF(OR(E381=1,E381=2,E381=3,E381=4),D381,"")</f>
        <v>0.003136574074074074</v>
      </c>
      <c r="G381" s="65">
        <f>IF(SUM(F381:F385)=0,"",SUM(F381:F385))</f>
        <v>0.012274305555555556</v>
      </c>
      <c r="H381" s="68">
        <f>IF(ISERROR(RANK(G381,$G$5:$G$385,1)),"",RANK(G381,$G$5:$G$385,1))</f>
        <v>27</v>
      </c>
      <c r="I381" s="20">
        <f>IF(D381="","",RANK(D381,$D$5:$D$385,1))</f>
        <v>130</v>
      </c>
    </row>
    <row r="382" spans="1:9" ht="15">
      <c r="A382" s="38">
        <v>2</v>
      </c>
      <c r="B382" s="18"/>
      <c r="C382" s="63"/>
      <c r="D382" s="19">
        <v>0.0029641203703703704</v>
      </c>
      <c r="E382" s="20">
        <f>IF(D382="","",RANK(D382,D381:D385,1))</f>
        <v>1</v>
      </c>
      <c r="F382" s="21">
        <f>IF(OR(E382=1,E382=2,E382=3,E382=4),D382,"")</f>
        <v>0.0029641203703703704</v>
      </c>
      <c r="G382" s="66"/>
      <c r="H382" s="69"/>
      <c r="I382" s="20">
        <f>IF(D382="","",RANK(D382,$D$5:$D$385,1))</f>
        <v>80</v>
      </c>
    </row>
    <row r="383" spans="1:9" ht="15">
      <c r="A383" s="38">
        <v>3</v>
      </c>
      <c r="B383" s="18"/>
      <c r="C383" s="63"/>
      <c r="D383" s="19">
        <v>0.003003472222222222</v>
      </c>
      <c r="E383" s="20">
        <f>IF(D383="","",RANK(D383,D381:D385,1))</f>
        <v>2</v>
      </c>
      <c r="F383" s="21">
        <f>IF(OR(E383=1,E383=2,E383=3,E383=4),D383,"")</f>
        <v>0.003003472222222222</v>
      </c>
      <c r="G383" s="66"/>
      <c r="H383" s="69"/>
      <c r="I383" s="20">
        <f>IF(D383="","",RANK(D383,$D$5:$D$385,1))</f>
        <v>91</v>
      </c>
    </row>
    <row r="384" spans="1:9" ht="15">
      <c r="A384" s="38">
        <v>4</v>
      </c>
      <c r="B384" s="18"/>
      <c r="C384" s="63"/>
      <c r="D384" s="19">
        <v>0.0031701388888888886</v>
      </c>
      <c r="E384" s="20">
        <f>IF(D384="","",RANK(D384,D381:D385,1))</f>
        <v>4</v>
      </c>
      <c r="F384" s="21">
        <f>IF(OR(E384=1,E384=2,E384=3,E384=4),D384,"")</f>
        <v>0.0031701388888888886</v>
      </c>
      <c r="G384" s="66"/>
      <c r="H384" s="69"/>
      <c r="I384" s="20">
        <f>IF(D384="","",RANK(D384,$D$5:$D$385,1))</f>
        <v>143</v>
      </c>
    </row>
    <row r="385" spans="1:9" ht="15">
      <c r="A385" s="38">
        <v>5</v>
      </c>
      <c r="B385" s="18"/>
      <c r="C385" s="64"/>
      <c r="D385" s="19"/>
      <c r="E385" s="20">
        <f>IF(D385="","",RANK(D385,D381:D385,1))</f>
      </c>
      <c r="F385" s="21">
        <f>IF(OR(E385=1,E385=2,E385=3,E385=4),D385,"")</f>
      </c>
      <c r="G385" s="67"/>
      <c r="H385" s="70"/>
      <c r="I385" s="20">
        <f>IF(D385="","",RANK(D385,$D$5:$D$385,1))</f>
      </c>
    </row>
  </sheetData>
  <sheetProtection sheet="1" selectLockedCells="1" selectUnlockedCells="1"/>
  <mergeCells count="145">
    <mergeCell ref="A1:I1"/>
    <mergeCell ref="C5:C9"/>
    <mergeCell ref="G5:G9"/>
    <mergeCell ref="H5:H9"/>
    <mergeCell ref="C13:C17"/>
    <mergeCell ref="G13:G17"/>
    <mergeCell ref="H13:H17"/>
    <mergeCell ref="C21:C25"/>
    <mergeCell ref="G21:G25"/>
    <mergeCell ref="H21:H25"/>
    <mergeCell ref="C29:C33"/>
    <mergeCell ref="G29:G33"/>
    <mergeCell ref="H29:H33"/>
    <mergeCell ref="C37:C41"/>
    <mergeCell ref="G37:G41"/>
    <mergeCell ref="H37:H41"/>
    <mergeCell ref="C45:C49"/>
    <mergeCell ref="G45:G49"/>
    <mergeCell ref="H45:H49"/>
    <mergeCell ref="C53:C57"/>
    <mergeCell ref="G53:G57"/>
    <mergeCell ref="H53:H57"/>
    <mergeCell ref="C61:C65"/>
    <mergeCell ref="G61:G65"/>
    <mergeCell ref="H61:H65"/>
    <mergeCell ref="C69:C73"/>
    <mergeCell ref="G69:G73"/>
    <mergeCell ref="H69:H73"/>
    <mergeCell ref="C77:C81"/>
    <mergeCell ref="G77:G81"/>
    <mergeCell ref="H77:H81"/>
    <mergeCell ref="C85:C89"/>
    <mergeCell ref="G85:G89"/>
    <mergeCell ref="H85:H89"/>
    <mergeCell ref="C93:C97"/>
    <mergeCell ref="G93:G97"/>
    <mergeCell ref="H93:H97"/>
    <mergeCell ref="C101:C105"/>
    <mergeCell ref="G101:G105"/>
    <mergeCell ref="H101:H105"/>
    <mergeCell ref="C109:C113"/>
    <mergeCell ref="G109:G113"/>
    <mergeCell ref="H109:H113"/>
    <mergeCell ref="C117:C121"/>
    <mergeCell ref="G117:G121"/>
    <mergeCell ref="H117:H121"/>
    <mergeCell ref="C125:C129"/>
    <mergeCell ref="G125:G129"/>
    <mergeCell ref="H125:H129"/>
    <mergeCell ref="C133:C137"/>
    <mergeCell ref="G133:G137"/>
    <mergeCell ref="H133:H137"/>
    <mergeCell ref="C141:C145"/>
    <mergeCell ref="G141:G145"/>
    <mergeCell ref="H141:H145"/>
    <mergeCell ref="C149:C153"/>
    <mergeCell ref="G149:G153"/>
    <mergeCell ref="H149:H153"/>
    <mergeCell ref="C157:C161"/>
    <mergeCell ref="G157:G161"/>
    <mergeCell ref="H157:H161"/>
    <mergeCell ref="C165:C169"/>
    <mergeCell ref="G165:G169"/>
    <mergeCell ref="H165:H169"/>
    <mergeCell ref="C173:C177"/>
    <mergeCell ref="G173:G177"/>
    <mergeCell ref="H173:H177"/>
    <mergeCell ref="C181:C185"/>
    <mergeCell ref="G181:G185"/>
    <mergeCell ref="H181:H185"/>
    <mergeCell ref="C189:C193"/>
    <mergeCell ref="G189:G193"/>
    <mergeCell ref="H189:H193"/>
    <mergeCell ref="C197:C201"/>
    <mergeCell ref="G197:G201"/>
    <mergeCell ref="H197:H201"/>
    <mergeCell ref="C205:C209"/>
    <mergeCell ref="G205:G209"/>
    <mergeCell ref="H205:H209"/>
    <mergeCell ref="C213:C217"/>
    <mergeCell ref="G213:G217"/>
    <mergeCell ref="H213:H217"/>
    <mergeCell ref="C221:C225"/>
    <mergeCell ref="G221:G225"/>
    <mergeCell ref="H221:H225"/>
    <mergeCell ref="C229:C233"/>
    <mergeCell ref="G229:G233"/>
    <mergeCell ref="H229:H233"/>
    <mergeCell ref="C237:C241"/>
    <mergeCell ref="G237:G241"/>
    <mergeCell ref="H237:H241"/>
    <mergeCell ref="C245:C249"/>
    <mergeCell ref="G245:G249"/>
    <mergeCell ref="H245:H249"/>
    <mergeCell ref="C253:C257"/>
    <mergeCell ref="G253:G257"/>
    <mergeCell ref="H253:H257"/>
    <mergeCell ref="C261:C265"/>
    <mergeCell ref="G261:G265"/>
    <mergeCell ref="H261:H265"/>
    <mergeCell ref="C269:C273"/>
    <mergeCell ref="G269:G273"/>
    <mergeCell ref="H269:H273"/>
    <mergeCell ref="C277:C281"/>
    <mergeCell ref="G277:G281"/>
    <mergeCell ref="H277:H281"/>
    <mergeCell ref="C285:C289"/>
    <mergeCell ref="G285:G289"/>
    <mergeCell ref="H285:H289"/>
    <mergeCell ref="C293:C297"/>
    <mergeCell ref="G293:G297"/>
    <mergeCell ref="H293:H297"/>
    <mergeCell ref="C301:C305"/>
    <mergeCell ref="G301:G305"/>
    <mergeCell ref="H301:H305"/>
    <mergeCell ref="C309:C313"/>
    <mergeCell ref="G309:G313"/>
    <mergeCell ref="H309:H313"/>
    <mergeCell ref="C317:C321"/>
    <mergeCell ref="G317:G321"/>
    <mergeCell ref="H317:H321"/>
    <mergeCell ref="C325:C329"/>
    <mergeCell ref="G325:G329"/>
    <mergeCell ref="H325:H329"/>
    <mergeCell ref="C333:C337"/>
    <mergeCell ref="G333:G337"/>
    <mergeCell ref="H333:H337"/>
    <mergeCell ref="C341:C345"/>
    <mergeCell ref="G341:G345"/>
    <mergeCell ref="H341:H345"/>
    <mergeCell ref="C349:C353"/>
    <mergeCell ref="G349:G353"/>
    <mergeCell ref="H349:H353"/>
    <mergeCell ref="C357:C361"/>
    <mergeCell ref="G357:G361"/>
    <mergeCell ref="H357:H361"/>
    <mergeCell ref="C365:C369"/>
    <mergeCell ref="G365:G369"/>
    <mergeCell ref="H365:H369"/>
    <mergeCell ref="C373:C377"/>
    <mergeCell ref="G373:G377"/>
    <mergeCell ref="H373:H377"/>
    <mergeCell ref="C381:C385"/>
    <mergeCell ref="G381:G385"/>
    <mergeCell ref="H381:H385"/>
  </mergeCells>
  <conditionalFormatting sqref="H5 I5:I9 I13:I17 I21:I25 I29:I33 I37:I41 I45:I49 I53:I57 I61:I65 I69:I73 I77:I81 I85:I89 I93:I97 I101:I105 I109:I113 I117:I121 I125:I129 I133:I137 I141:I145 I149:I153 I157:I161 I165:I169 I173:I177 I181:I185 I189:I193 I197:I201 I205:I209 I213:I217 I221:I225 I229:I233 I237:I241 I245:I249 I253:I257 I261:I265 I269:I273 I277:I281 I285:I289 I293:I297 I301:I305 I309:I313 I317:I321 I325:I329 I333:I337 I341:I345 I349:I353 I357:I361 I365:I369 I373:I377 H13 H21 H29 H37 H45 H53 H61 H69 H77 H85 H93 H101 H109 H117 H125 H133 H141 H149 H157 H165 H173 H181 H189 H197 H205 H213 H221 H229 H237 H245 H253 H261 H269 H277 H285 H293 H301 H309 H317 H325 H333 H341 H349 H357 H365 H373">
    <cfRule type="cellIs" priority="10" dxfId="2" operator="equal" stopIfTrue="1">
      <formula>1</formula>
    </cfRule>
    <cfRule type="cellIs" priority="11" dxfId="1" operator="equal" stopIfTrue="1">
      <formula>2</formula>
    </cfRule>
    <cfRule type="cellIs" priority="12" dxfId="8" operator="equal" stopIfTrue="1">
      <formula>3</formula>
    </cfRule>
  </conditionalFormatting>
  <conditionalFormatting sqref="I381:I385 H381">
    <cfRule type="cellIs" priority="7" dxfId="2" operator="equal" stopIfTrue="1">
      <formula>1</formula>
    </cfRule>
    <cfRule type="cellIs" priority="8" dxfId="1" operator="equal" stopIfTrue="1">
      <formula>2</formula>
    </cfRule>
    <cfRule type="cellIs" priority="9" dxfId="8" operator="equal" stopIfTrue="1">
      <formula>3</formula>
    </cfRule>
  </conditionalFormatting>
  <conditionalFormatting sqref="I381:I385">
    <cfRule type="cellIs" priority="4" dxfId="2" operator="equal" stopIfTrue="1">
      <formula>1</formula>
    </cfRule>
    <cfRule type="cellIs" priority="5" dxfId="1" operator="equal" stopIfTrue="1">
      <formula>2</formula>
    </cfRule>
    <cfRule type="cellIs" priority="6" dxfId="8" operator="equal" stopIfTrue="1">
      <formula>3</formula>
    </cfRule>
  </conditionalFormatting>
  <conditionalFormatting sqref="H381">
    <cfRule type="cellIs" priority="1" dxfId="2" operator="equal" stopIfTrue="1">
      <formula>1</formula>
    </cfRule>
    <cfRule type="cellIs" priority="2" dxfId="1" operator="equal" stopIfTrue="1">
      <formula>2</formula>
    </cfRule>
    <cfRule type="cellIs" priority="3" dxfId="8" operator="equal" stopIfTrue="1">
      <formula>3</formula>
    </cfRule>
  </conditionalFormatting>
  <printOptions/>
  <pageMargins left="0.1968503937007874" right="0.1968503937007874" top="0.1968503937007874" bottom="0.1968503937007874"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C52"/>
  <sheetViews>
    <sheetView zoomScalePageLayoutView="0" workbookViewId="0" topLeftCell="A13">
      <selection activeCell="B22" sqref="B22"/>
    </sheetView>
  </sheetViews>
  <sheetFormatPr defaultColWidth="9.140625" defaultRowHeight="15"/>
  <sheetData>
    <row r="1" ht="15">
      <c r="A1" t="s">
        <v>15</v>
      </c>
    </row>
    <row r="3" spans="1:2" ht="75">
      <c r="A3" t="s">
        <v>16</v>
      </c>
      <c r="B3" s="41" t="s">
        <v>17</v>
      </c>
    </row>
    <row r="5" spans="1:3" ht="15">
      <c r="A5">
        <v>5</v>
      </c>
      <c r="B5">
        <v>1036</v>
      </c>
      <c r="C5">
        <v>1</v>
      </c>
    </row>
    <row r="6" spans="1:3" ht="15">
      <c r="A6">
        <v>7</v>
      </c>
      <c r="B6">
        <v>1605</v>
      </c>
      <c r="C6">
        <v>2</v>
      </c>
    </row>
    <row r="7" spans="1:3" ht="15">
      <c r="A7">
        <v>9</v>
      </c>
      <c r="B7">
        <v>831</v>
      </c>
      <c r="C7">
        <v>3</v>
      </c>
    </row>
    <row r="8" spans="1:3" ht="15">
      <c r="A8">
        <v>10</v>
      </c>
      <c r="B8">
        <v>644</v>
      </c>
      <c r="C8">
        <v>4</v>
      </c>
    </row>
    <row r="9" spans="1:3" ht="15">
      <c r="A9">
        <v>11</v>
      </c>
      <c r="B9">
        <v>737</v>
      </c>
      <c r="C9">
        <v>5</v>
      </c>
    </row>
    <row r="10" spans="1:3" ht="15">
      <c r="A10">
        <v>12</v>
      </c>
      <c r="B10">
        <v>1136</v>
      </c>
      <c r="C10">
        <v>6</v>
      </c>
    </row>
    <row r="11" spans="1:3" ht="15">
      <c r="A11">
        <v>14</v>
      </c>
      <c r="B11">
        <v>285</v>
      </c>
      <c r="C11">
        <v>7</v>
      </c>
    </row>
    <row r="12" spans="1:3" ht="15">
      <c r="A12">
        <v>17</v>
      </c>
      <c r="B12">
        <v>973</v>
      </c>
      <c r="C12">
        <v>8</v>
      </c>
    </row>
    <row r="13" spans="1:3" ht="15">
      <c r="A13">
        <v>18</v>
      </c>
      <c r="B13">
        <v>151</v>
      </c>
      <c r="C13">
        <v>9</v>
      </c>
    </row>
    <row r="14" spans="1:3" ht="15">
      <c r="A14">
        <v>19</v>
      </c>
      <c r="B14">
        <v>1170</v>
      </c>
      <c r="C14">
        <v>10</v>
      </c>
    </row>
    <row r="15" spans="1:3" ht="15">
      <c r="A15">
        <v>20</v>
      </c>
      <c r="B15">
        <v>477</v>
      </c>
      <c r="C15">
        <v>11</v>
      </c>
    </row>
    <row r="16" spans="1:3" ht="15">
      <c r="A16">
        <v>22</v>
      </c>
      <c r="B16">
        <v>1349</v>
      </c>
      <c r="C16">
        <v>12</v>
      </c>
    </row>
    <row r="17" spans="1:3" ht="15">
      <c r="A17">
        <v>23</v>
      </c>
      <c r="B17">
        <v>470</v>
      </c>
      <c r="C17">
        <v>13</v>
      </c>
    </row>
    <row r="18" spans="1:3" ht="15">
      <c r="A18">
        <v>24</v>
      </c>
      <c r="B18">
        <v>838</v>
      </c>
      <c r="C18">
        <v>14</v>
      </c>
    </row>
    <row r="19" spans="1:3" ht="15">
      <c r="A19">
        <v>26</v>
      </c>
      <c r="B19">
        <v>1046</v>
      </c>
      <c r="C19">
        <v>15</v>
      </c>
    </row>
    <row r="20" spans="1:3" ht="15">
      <c r="A20">
        <v>27</v>
      </c>
      <c r="B20">
        <v>911</v>
      </c>
      <c r="C20">
        <v>16</v>
      </c>
    </row>
    <row r="21" spans="1:3" ht="15">
      <c r="A21">
        <v>28</v>
      </c>
      <c r="B21">
        <v>446</v>
      </c>
      <c r="C21">
        <v>17</v>
      </c>
    </row>
    <row r="22" spans="1:3" ht="15">
      <c r="A22">
        <v>29</v>
      </c>
      <c r="B22">
        <v>589</v>
      </c>
      <c r="C22">
        <v>18</v>
      </c>
    </row>
    <row r="23" spans="1:3" ht="15">
      <c r="A23">
        <v>30</v>
      </c>
      <c r="B23">
        <v>976</v>
      </c>
      <c r="C23">
        <v>19</v>
      </c>
    </row>
    <row r="24" spans="1:3" ht="15">
      <c r="A24">
        <v>31</v>
      </c>
      <c r="B24">
        <v>1116</v>
      </c>
      <c r="C24">
        <v>20</v>
      </c>
    </row>
    <row r="25" spans="1:3" ht="15">
      <c r="A25">
        <v>32</v>
      </c>
      <c r="B25">
        <v>1037</v>
      </c>
      <c r="C25">
        <v>21</v>
      </c>
    </row>
    <row r="26" spans="1:3" ht="15">
      <c r="A26">
        <v>34</v>
      </c>
      <c r="B26">
        <v>412</v>
      </c>
      <c r="C26">
        <v>22</v>
      </c>
    </row>
    <row r="27" spans="1:3" ht="15">
      <c r="A27">
        <v>36</v>
      </c>
      <c r="B27">
        <v>642</v>
      </c>
      <c r="C27">
        <v>23</v>
      </c>
    </row>
    <row r="28" spans="1:3" ht="15">
      <c r="A28">
        <v>38</v>
      </c>
      <c r="B28">
        <v>1266</v>
      </c>
      <c r="C28">
        <v>24</v>
      </c>
    </row>
    <row r="29" spans="1:3" ht="15">
      <c r="A29">
        <v>39</v>
      </c>
      <c r="B29">
        <v>462</v>
      </c>
      <c r="C29">
        <v>25</v>
      </c>
    </row>
    <row r="30" spans="1:3" ht="15">
      <c r="A30">
        <v>40</v>
      </c>
      <c r="B30">
        <v>938</v>
      </c>
      <c r="C30">
        <v>26</v>
      </c>
    </row>
    <row r="31" spans="1:3" ht="15">
      <c r="A31">
        <v>41</v>
      </c>
      <c r="B31">
        <v>587</v>
      </c>
      <c r="C31">
        <v>27</v>
      </c>
    </row>
    <row r="32" spans="1:3" ht="15">
      <c r="A32">
        <v>42</v>
      </c>
      <c r="B32">
        <v>550</v>
      </c>
      <c r="C32">
        <v>28</v>
      </c>
    </row>
    <row r="33" spans="1:3" ht="15">
      <c r="A33">
        <v>43</v>
      </c>
      <c r="B33">
        <v>712</v>
      </c>
      <c r="C33">
        <v>29</v>
      </c>
    </row>
    <row r="34" spans="1:3" ht="15">
      <c r="A34">
        <v>44</v>
      </c>
      <c r="B34">
        <v>763</v>
      </c>
      <c r="C34">
        <v>30</v>
      </c>
    </row>
    <row r="35" spans="1:3" ht="15">
      <c r="A35">
        <v>45</v>
      </c>
      <c r="B35">
        <v>582</v>
      </c>
      <c r="C35">
        <v>31</v>
      </c>
    </row>
    <row r="36" spans="1:3" ht="15">
      <c r="A36">
        <v>46</v>
      </c>
      <c r="B36">
        <v>416</v>
      </c>
      <c r="C36">
        <v>32</v>
      </c>
    </row>
    <row r="37" spans="1:3" ht="15">
      <c r="A37">
        <v>47</v>
      </c>
      <c r="B37">
        <v>1878</v>
      </c>
      <c r="C37">
        <v>33</v>
      </c>
    </row>
    <row r="38" spans="1:3" ht="15">
      <c r="A38">
        <v>48</v>
      </c>
      <c r="B38">
        <v>883</v>
      </c>
      <c r="C38">
        <v>34</v>
      </c>
    </row>
    <row r="39" spans="1:3" ht="15">
      <c r="A39">
        <v>49</v>
      </c>
      <c r="B39">
        <v>707</v>
      </c>
      <c r="C39">
        <v>35</v>
      </c>
    </row>
    <row r="40" spans="1:3" ht="15">
      <c r="A40">
        <v>50</v>
      </c>
      <c r="B40">
        <v>883</v>
      </c>
      <c r="C40">
        <v>36</v>
      </c>
    </row>
    <row r="41" spans="1:3" ht="15">
      <c r="A41">
        <v>51</v>
      </c>
      <c r="B41">
        <v>219</v>
      </c>
      <c r="C41">
        <v>37</v>
      </c>
    </row>
    <row r="42" spans="1:3" ht="15">
      <c r="A42">
        <v>52</v>
      </c>
      <c r="B42">
        <v>701</v>
      </c>
      <c r="C42">
        <v>38</v>
      </c>
    </row>
    <row r="43" spans="1:3" ht="15">
      <c r="A43">
        <v>53</v>
      </c>
      <c r="B43">
        <v>440</v>
      </c>
      <c r="C43">
        <v>39</v>
      </c>
    </row>
    <row r="44" spans="1:3" ht="15">
      <c r="A44">
        <v>55</v>
      </c>
      <c r="B44">
        <v>294</v>
      </c>
      <c r="C44">
        <v>40</v>
      </c>
    </row>
    <row r="45" spans="1:3" ht="15">
      <c r="A45">
        <v>56</v>
      </c>
      <c r="B45">
        <v>1148</v>
      </c>
      <c r="C45">
        <v>41</v>
      </c>
    </row>
    <row r="46" spans="1:3" ht="15">
      <c r="A46">
        <v>58</v>
      </c>
      <c r="B46">
        <v>119</v>
      </c>
      <c r="C46">
        <v>42</v>
      </c>
    </row>
    <row r="47" spans="1:3" ht="15">
      <c r="A47">
        <v>59</v>
      </c>
      <c r="B47">
        <v>317</v>
      </c>
      <c r="C47">
        <v>43</v>
      </c>
    </row>
    <row r="48" spans="1:3" ht="15">
      <c r="A48">
        <v>63</v>
      </c>
      <c r="B48">
        <v>172</v>
      </c>
      <c r="C48">
        <v>44</v>
      </c>
    </row>
    <row r="49" spans="1:3" ht="15">
      <c r="A49">
        <v>67</v>
      </c>
      <c r="B49">
        <v>189</v>
      </c>
      <c r="C49">
        <v>45</v>
      </c>
    </row>
    <row r="50" spans="1:3" ht="15">
      <c r="A50">
        <v>75</v>
      </c>
      <c r="B50">
        <v>627</v>
      </c>
      <c r="C50">
        <v>46</v>
      </c>
    </row>
    <row r="51" spans="1:3" ht="15">
      <c r="A51" t="s">
        <v>14</v>
      </c>
      <c r="B51">
        <v>517</v>
      </c>
      <c r="C51">
        <v>47</v>
      </c>
    </row>
    <row r="52" spans="1:2" ht="15">
      <c r="A52" t="s">
        <v>18</v>
      </c>
      <c r="B52">
        <v>34247</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0000"/>
  </sheetPr>
  <dimension ref="A1:M385"/>
  <sheetViews>
    <sheetView zoomScale="70" zoomScaleNormal="70" zoomScalePageLayoutView="0" workbookViewId="0" topLeftCell="A1">
      <selection activeCell="B381" sqref="B381:B385"/>
    </sheetView>
  </sheetViews>
  <sheetFormatPr defaultColWidth="9.140625" defaultRowHeight="15"/>
  <cols>
    <col min="1" max="1" width="4.28125" style="13" customWidth="1"/>
    <col min="2" max="2" width="17.57421875" style="23" customWidth="1"/>
    <col min="3" max="3" width="8.57421875" style="23" customWidth="1"/>
    <col min="4" max="4" width="14.140625" style="24" customWidth="1"/>
    <col min="5" max="5" width="10.8515625" style="25" customWidth="1"/>
    <col min="6" max="6" width="11.7109375" style="13" customWidth="1"/>
    <col min="7" max="7" width="12.140625" style="13" customWidth="1"/>
    <col min="8" max="8" width="11.28125" style="25" customWidth="1"/>
    <col min="9" max="9" width="9.140625" style="25" customWidth="1"/>
    <col min="10" max="16384" width="9.140625" style="13" customWidth="1"/>
  </cols>
  <sheetData>
    <row r="1" spans="1:9" ht="25.5" customHeight="1">
      <c r="A1" s="71" t="s">
        <v>22</v>
      </c>
      <c r="B1" s="71"/>
      <c r="C1" s="71"/>
      <c r="D1" s="71"/>
      <c r="E1" s="71"/>
      <c r="F1" s="71"/>
      <c r="G1" s="71"/>
      <c r="H1" s="71"/>
      <c r="I1" s="71"/>
    </row>
    <row r="2" spans="1:9" ht="15">
      <c r="A2" s="9"/>
      <c r="B2" s="40"/>
      <c r="C2" s="10"/>
      <c r="D2" s="11"/>
      <c r="E2" s="12"/>
      <c r="F2" s="9"/>
      <c r="G2" s="9"/>
      <c r="H2" s="12"/>
      <c r="I2" s="12"/>
    </row>
    <row r="3" spans="1:9" ht="15">
      <c r="A3" s="9"/>
      <c r="B3" s="10"/>
      <c r="C3" s="10"/>
      <c r="D3" s="11"/>
      <c r="E3" s="12"/>
      <c r="F3" s="9"/>
      <c r="G3" s="9"/>
      <c r="H3" s="12"/>
      <c r="I3" s="12"/>
    </row>
    <row r="4" spans="1:9" s="17" customFormat="1" ht="63">
      <c r="A4" s="26" t="s">
        <v>5</v>
      </c>
      <c r="B4" s="27" t="s">
        <v>7</v>
      </c>
      <c r="C4" s="27" t="s">
        <v>23</v>
      </c>
      <c r="D4" s="27" t="s">
        <v>8</v>
      </c>
      <c r="E4" s="26" t="s">
        <v>9</v>
      </c>
      <c r="F4" s="26" t="s">
        <v>10</v>
      </c>
      <c r="G4" s="26" t="s">
        <v>11</v>
      </c>
      <c r="H4" s="28" t="s">
        <v>12</v>
      </c>
      <c r="I4" s="29" t="s">
        <v>13</v>
      </c>
    </row>
    <row r="5" spans="1:9" ht="15" customHeight="1">
      <c r="A5" s="36">
        <v>1</v>
      </c>
      <c r="B5" s="35"/>
      <c r="C5" s="62">
        <v>5</v>
      </c>
      <c r="D5" s="19">
        <v>0.0033344907407407407</v>
      </c>
      <c r="E5" s="20">
        <f>IF(D5="","",RANK(D5,D5:D9,1))</f>
        <v>3</v>
      </c>
      <c r="F5" s="21">
        <f>IF(OR(E5=1,E5=2,E5=3,E5=4),D5,"")</f>
        <v>0.0033344907407407407</v>
      </c>
      <c r="G5" s="65">
        <f>IF(SUM(F5:F9)=0,"",SUM(F5:F9))</f>
        <v>0.013341435185185185</v>
      </c>
      <c r="H5" s="68">
        <f>IF(ISERROR(RANK(G5,$G$5:$G$385,1)),"",RANK(G5,$G$5:$G$385,1))</f>
        <v>10</v>
      </c>
      <c r="I5" s="20">
        <f>IF(D5="","",RANK(D5,$D$5:$D$385,1))</f>
        <v>56</v>
      </c>
    </row>
    <row r="6" spans="1:9" ht="15" customHeight="1">
      <c r="A6" s="36">
        <v>2</v>
      </c>
      <c r="B6" s="35"/>
      <c r="C6" s="63"/>
      <c r="D6" s="19">
        <v>0.003306712962962963</v>
      </c>
      <c r="E6" s="20">
        <f>IF(D6="","",RANK(D6,D5:D9,1))</f>
        <v>2</v>
      </c>
      <c r="F6" s="21">
        <f>IF(OR(E6=1,E6=2,E6=3,E6=4),D6,"")</f>
        <v>0.003306712962962963</v>
      </c>
      <c r="G6" s="66"/>
      <c r="H6" s="69"/>
      <c r="I6" s="20">
        <f>IF(D6="","",RANK(D6,$D$5:$D$385,1))</f>
        <v>53</v>
      </c>
    </row>
    <row r="7" spans="1:9" ht="15" customHeight="1">
      <c r="A7" s="36">
        <v>3</v>
      </c>
      <c r="B7" s="35"/>
      <c r="C7" s="63"/>
      <c r="D7" s="19">
        <v>0.0032303240740740743</v>
      </c>
      <c r="E7" s="20">
        <f>IF(D7="","",RANK(D7,D5:D9,1))</f>
        <v>1</v>
      </c>
      <c r="F7" s="21">
        <f>IF(OR(E7=1,E7=2,E7=3,E7=4),D7,"")</f>
        <v>0.0032303240740740743</v>
      </c>
      <c r="G7" s="66"/>
      <c r="H7" s="69"/>
      <c r="I7" s="20">
        <f>IF(D7="","",RANK(D7,$D$5:$D$385,1))</f>
        <v>34</v>
      </c>
    </row>
    <row r="8" spans="1:9" ht="15" customHeight="1">
      <c r="A8" s="36">
        <v>4</v>
      </c>
      <c r="B8" s="35"/>
      <c r="C8" s="63"/>
      <c r="D8" s="19">
        <v>0.0034699074074074072</v>
      </c>
      <c r="E8" s="20">
        <f>IF(D8="","",RANK(D8,D5:D9,1))</f>
        <v>4</v>
      </c>
      <c r="F8" s="21">
        <f>IF(OR(E8=1,E8=2,E8=3,E8=4),D8,"")</f>
        <v>0.0034699074074074072</v>
      </c>
      <c r="G8" s="66"/>
      <c r="H8" s="69"/>
      <c r="I8" s="20">
        <f>IF(D8="","",RANK(D8,$D$5:$D$385,1))</f>
        <v>74</v>
      </c>
    </row>
    <row r="9" spans="1:9" ht="15" customHeight="1">
      <c r="A9" s="36">
        <v>5</v>
      </c>
      <c r="B9" s="35"/>
      <c r="C9" s="64"/>
      <c r="D9" s="19">
        <v>0.003612268518518518</v>
      </c>
      <c r="E9" s="20">
        <f>IF(D9="","",RANK(D9,D5:D9,1))</f>
        <v>5</v>
      </c>
      <c r="F9" s="21">
        <f>IF(OR(E9=1,E9=2,E9=3,E9=4),D9,"")</f>
      </c>
      <c r="G9" s="67"/>
      <c r="H9" s="70"/>
      <c r="I9" s="20">
        <f>IF(D9="","",RANK(D9,$D$5:$D$385,1))</f>
        <v>94</v>
      </c>
    </row>
    <row r="10" spans="1:9" ht="15">
      <c r="A10" s="37"/>
      <c r="B10" s="10"/>
      <c r="C10" s="10"/>
      <c r="D10" s="11"/>
      <c r="E10" s="12"/>
      <c r="F10" s="9"/>
      <c r="G10" s="22"/>
      <c r="H10" s="12"/>
      <c r="I10" s="12"/>
    </row>
    <row r="11" spans="1:9" ht="15">
      <c r="A11" s="37"/>
      <c r="B11" s="10"/>
      <c r="C11" s="10"/>
      <c r="D11" s="11"/>
      <c r="E11" s="12"/>
      <c r="F11" s="9"/>
      <c r="G11" s="9"/>
      <c r="H11" s="12"/>
      <c r="I11" s="12"/>
    </row>
    <row r="12" spans="1:9" ht="63">
      <c r="A12" s="26" t="s">
        <v>5</v>
      </c>
      <c r="B12" s="27" t="s">
        <v>7</v>
      </c>
      <c r="C12" s="27" t="s">
        <v>23</v>
      </c>
      <c r="D12" s="14" t="s">
        <v>8</v>
      </c>
      <c r="E12" s="26" t="s">
        <v>9</v>
      </c>
      <c r="F12" s="15" t="s">
        <v>10</v>
      </c>
      <c r="G12" s="26" t="s">
        <v>11</v>
      </c>
      <c r="H12" s="28" t="s">
        <v>12</v>
      </c>
      <c r="I12" s="16" t="s">
        <v>13</v>
      </c>
    </row>
    <row r="13" spans="1:9" ht="15" customHeight="1">
      <c r="A13" s="38">
        <v>1</v>
      </c>
      <c r="B13" s="18"/>
      <c r="C13" s="62">
        <v>7</v>
      </c>
      <c r="D13" s="19">
        <v>0.003975694444444444</v>
      </c>
      <c r="E13" s="20">
        <f>IF(D13="","",RANK(D13,D13:D17,1))</f>
        <v>1</v>
      </c>
      <c r="F13" s="21">
        <f>IF(OR(E13=1,E13=2,E13=3,E13=4),D13,"")</f>
        <v>0.003975694444444444</v>
      </c>
      <c r="G13" s="65">
        <f>IF(SUM(F13:F17)=0,"",SUM(F13:F17))</f>
        <v>0.016089120370370368</v>
      </c>
      <c r="H13" s="68">
        <f>IF(ISERROR(RANK(G13,$G$5:$G$385,1)),"",RANK(G13,$G$5:$G$385,1))</f>
        <v>32</v>
      </c>
      <c r="I13" s="20">
        <f>IF(D13="","",RANK(D13,$D$5:$D$385,1))</f>
        <v>148</v>
      </c>
    </row>
    <row r="14" spans="1:9" ht="15" customHeight="1">
      <c r="A14" s="38">
        <v>2</v>
      </c>
      <c r="B14" s="18"/>
      <c r="C14" s="63"/>
      <c r="D14" s="19">
        <v>0.004062499999999999</v>
      </c>
      <c r="E14" s="20">
        <f>IF(D14="","",RANK(D14,D13:D17,1))</f>
        <v>4</v>
      </c>
      <c r="F14" s="21">
        <f>IF(OR(E14=1,E14=2,E14=3,E14=4),D14,"")</f>
        <v>0.004062499999999999</v>
      </c>
      <c r="G14" s="66"/>
      <c r="H14" s="69"/>
      <c r="I14" s="20">
        <f>IF(D14="","",RANK(D14,$D$5:$D$385,1))</f>
        <v>155</v>
      </c>
    </row>
    <row r="15" spans="1:9" ht="15" customHeight="1">
      <c r="A15" s="38">
        <v>3</v>
      </c>
      <c r="B15" s="18"/>
      <c r="C15" s="63"/>
      <c r="D15" s="19">
        <v>0.0040567129629629625</v>
      </c>
      <c r="E15" s="20">
        <f>IF(D15="","",RANK(D15,D13:D17,1))</f>
        <v>3</v>
      </c>
      <c r="F15" s="21">
        <f>IF(OR(E15=1,E15=2,E15=3,E15=4),D15,"")</f>
        <v>0.0040567129629629625</v>
      </c>
      <c r="G15" s="66"/>
      <c r="H15" s="69"/>
      <c r="I15" s="20">
        <f>IF(D15="","",RANK(D15,$D$5:$D$385,1))</f>
        <v>154</v>
      </c>
    </row>
    <row r="16" spans="1:9" ht="15" customHeight="1">
      <c r="A16" s="38">
        <v>4</v>
      </c>
      <c r="B16" s="18"/>
      <c r="C16" s="63"/>
      <c r="D16" s="19">
        <v>0.004535879629629629</v>
      </c>
      <c r="E16" s="20">
        <f>IF(D16="","",RANK(D16,D13:D17,1))</f>
        <v>5</v>
      </c>
      <c r="F16" s="21">
        <f>IF(OR(E16=1,E16=2,E16=3,E16=4),D16,"")</f>
      </c>
      <c r="G16" s="66"/>
      <c r="H16" s="69"/>
      <c r="I16" s="20">
        <f>IF(D16="","",RANK(D16,$D$5:$D$385,1))</f>
        <v>172</v>
      </c>
    </row>
    <row r="17" spans="1:9" ht="15" customHeight="1">
      <c r="A17" s="38">
        <v>5</v>
      </c>
      <c r="B17" s="18"/>
      <c r="C17" s="64"/>
      <c r="D17" s="19">
        <v>0.003994212962962963</v>
      </c>
      <c r="E17" s="20">
        <f>IF(D17="","",RANK(D17,D13:D17,1))</f>
        <v>2</v>
      </c>
      <c r="F17" s="21">
        <f>IF(OR(E17=1,E17=2,E17=3,E17=4),D17,"")</f>
        <v>0.003994212962962963</v>
      </c>
      <c r="G17" s="67"/>
      <c r="H17" s="70"/>
      <c r="I17" s="20">
        <f>IF(D17="","",RANK(D17,$D$5:$D$385,1))</f>
        <v>151</v>
      </c>
    </row>
    <row r="18" spans="1:9" ht="15">
      <c r="A18" s="37"/>
      <c r="B18" s="10"/>
      <c r="C18" s="10"/>
      <c r="D18" s="11"/>
      <c r="E18" s="12"/>
      <c r="F18" s="9"/>
      <c r="G18" s="9"/>
      <c r="H18" s="12"/>
      <c r="I18" s="12"/>
    </row>
    <row r="19" spans="1:9" ht="15">
      <c r="A19" s="37"/>
      <c r="B19" s="10"/>
      <c r="C19" s="10"/>
      <c r="D19" s="11"/>
      <c r="E19" s="12"/>
      <c r="F19" s="9"/>
      <c r="G19" s="9"/>
      <c r="H19" s="12"/>
      <c r="I19" s="12"/>
    </row>
    <row r="20" spans="1:9" ht="63">
      <c r="A20" s="26" t="s">
        <v>5</v>
      </c>
      <c r="B20" s="27" t="s">
        <v>7</v>
      </c>
      <c r="C20" s="27" t="s">
        <v>23</v>
      </c>
      <c r="D20" s="27" t="s">
        <v>8</v>
      </c>
      <c r="E20" s="26" t="s">
        <v>9</v>
      </c>
      <c r="F20" s="26" t="s">
        <v>10</v>
      </c>
      <c r="G20" s="26" t="s">
        <v>11</v>
      </c>
      <c r="H20" s="28" t="s">
        <v>12</v>
      </c>
      <c r="I20" s="29" t="s">
        <v>13</v>
      </c>
    </row>
    <row r="21" spans="1:9" ht="15" customHeight="1">
      <c r="A21" s="38">
        <v>1</v>
      </c>
      <c r="B21" s="18"/>
      <c r="C21" s="62">
        <v>9</v>
      </c>
      <c r="D21" s="19">
        <v>0.002917824074074074</v>
      </c>
      <c r="E21" s="20">
        <f>IF(D21="","",RANK(D21,D21:D25,1))</f>
        <v>2</v>
      </c>
      <c r="F21" s="21">
        <f>IF(OR(E21=1,E21=2,E21=3,E21=4),D21,"")</f>
        <v>0.002917824074074074</v>
      </c>
      <c r="G21" s="65">
        <f>IF(SUM(F21:F25)=0,"",SUM(F21:F25))</f>
        <v>0.011784722222222224</v>
      </c>
      <c r="H21" s="68">
        <f>IF(ISERROR(RANK(G21,$G$5:$G$385,1)),"",RANK(G21,$G$5:$G$385,1))</f>
        <v>2</v>
      </c>
      <c r="I21" s="20">
        <f>IF(D21="","",RANK(D21,$D$5:$D$385,1))</f>
        <v>5</v>
      </c>
    </row>
    <row r="22" spans="1:9" ht="15" customHeight="1">
      <c r="A22" s="38">
        <v>2</v>
      </c>
      <c r="B22" s="18"/>
      <c r="C22" s="63"/>
      <c r="D22" s="19">
        <v>0.003039351851851852</v>
      </c>
      <c r="E22" s="20">
        <f>IF(D22="","",RANK(D22,D21:D25,1))</f>
        <v>4</v>
      </c>
      <c r="F22" s="21">
        <f>IF(OR(E22=1,E22=2,E22=3,E22=4),D22,"")</f>
        <v>0.003039351851851852</v>
      </c>
      <c r="G22" s="66"/>
      <c r="H22" s="69"/>
      <c r="I22" s="20">
        <f>IF(D22="","",RANK(D22,$D$5:$D$385,1))</f>
        <v>11</v>
      </c>
    </row>
    <row r="23" spans="1:9" ht="15" customHeight="1">
      <c r="A23" s="38">
        <v>3</v>
      </c>
      <c r="B23" s="18"/>
      <c r="C23" s="63"/>
      <c r="D23" s="19">
        <v>0.0028587962962962963</v>
      </c>
      <c r="E23" s="20">
        <f>IF(D23="","",RANK(D23,D21:D25,1))</f>
        <v>1</v>
      </c>
      <c r="F23" s="21">
        <f>IF(OR(E23=1,E23=2,E23=3,E23=4),D23,"")</f>
        <v>0.0028587962962962963</v>
      </c>
      <c r="G23" s="66"/>
      <c r="H23" s="69"/>
      <c r="I23" s="20">
        <f>IF(D23="","",RANK(D23,$D$5:$D$385,1))</f>
        <v>3</v>
      </c>
    </row>
    <row r="24" spans="1:9" ht="15" customHeight="1">
      <c r="A24" s="38">
        <v>4</v>
      </c>
      <c r="B24" s="18"/>
      <c r="C24" s="63"/>
      <c r="D24" s="19">
        <v>0.0029687500000000005</v>
      </c>
      <c r="E24" s="20">
        <f>IF(D24="","",RANK(D24,D21:D25,1))</f>
        <v>3</v>
      </c>
      <c r="F24" s="21">
        <f>IF(OR(E24=1,E24=2,E24=3,E24=4),D24,"")</f>
        <v>0.0029687500000000005</v>
      </c>
      <c r="G24" s="66"/>
      <c r="H24" s="69"/>
      <c r="I24" s="20">
        <f>IF(D24="","",RANK(D24,$D$5:$D$385,1))</f>
        <v>6</v>
      </c>
    </row>
    <row r="25" spans="1:9" ht="15" customHeight="1">
      <c r="A25" s="38">
        <v>5</v>
      </c>
      <c r="B25" s="18"/>
      <c r="C25" s="64"/>
      <c r="D25" s="19">
        <v>0.0031875</v>
      </c>
      <c r="E25" s="20">
        <f>IF(D25="","",RANK(D25,D21:D25,1))</f>
        <v>5</v>
      </c>
      <c r="F25" s="21">
        <f>IF(OR(E25=1,E25=2,E25=3,E25=4),D25,"")</f>
      </c>
      <c r="G25" s="67"/>
      <c r="H25" s="70"/>
      <c r="I25" s="20">
        <f>IF(D25="","",RANK(D25,$D$5:$D$385,1))</f>
        <v>27</v>
      </c>
    </row>
    <row r="26" spans="1:9" ht="15">
      <c r="A26" s="37"/>
      <c r="B26" s="10"/>
      <c r="C26" s="10"/>
      <c r="D26" s="11"/>
      <c r="E26" s="12"/>
      <c r="F26" s="9"/>
      <c r="G26" s="22"/>
      <c r="H26" s="12"/>
      <c r="I26" s="12"/>
    </row>
    <row r="27" spans="1:9" ht="15">
      <c r="A27" s="37"/>
      <c r="B27" s="10"/>
      <c r="C27" s="10"/>
      <c r="D27" s="11"/>
      <c r="E27" s="12"/>
      <c r="F27" s="9"/>
      <c r="G27" s="9"/>
      <c r="H27" s="12"/>
      <c r="I27" s="12"/>
    </row>
    <row r="28" spans="1:9" ht="63">
      <c r="A28" s="26" t="s">
        <v>5</v>
      </c>
      <c r="B28" s="27" t="s">
        <v>7</v>
      </c>
      <c r="C28" s="27" t="s">
        <v>23</v>
      </c>
      <c r="D28" s="27" t="s">
        <v>8</v>
      </c>
      <c r="E28" s="26" t="s">
        <v>9</v>
      </c>
      <c r="F28" s="26" t="s">
        <v>10</v>
      </c>
      <c r="G28" s="26" t="s">
        <v>11</v>
      </c>
      <c r="H28" s="28" t="s">
        <v>12</v>
      </c>
      <c r="I28" s="29" t="s">
        <v>13</v>
      </c>
    </row>
    <row r="29" spans="1:9" ht="15" customHeight="1">
      <c r="A29" s="38">
        <v>1</v>
      </c>
      <c r="B29" s="18"/>
      <c r="C29" s="62">
        <v>10</v>
      </c>
      <c r="D29" s="19">
        <v>0.0031620370370370374</v>
      </c>
      <c r="E29" s="20">
        <f>IF(D29="","",RANK(D29,D29:D33,1))</f>
        <v>1</v>
      </c>
      <c r="F29" s="21">
        <f>IF(OR(E29=1,E29=2,E29=3,E29=4),D29,"")</f>
        <v>0.0031620370370370374</v>
      </c>
      <c r="G29" s="65">
        <f>IF(SUM(F29:F33)=0,"",SUM(F29:F33))</f>
        <v>0.015600694444444443</v>
      </c>
      <c r="H29" s="68">
        <f>IF(ISERROR(RANK(G29,$G$5:$G$385,1)),"",RANK(G29,$G$5:$G$385,1))</f>
        <v>30</v>
      </c>
      <c r="I29" s="20">
        <f>IF(D29="","",RANK(D29,$D$5:$D$385,1))</f>
        <v>24</v>
      </c>
    </row>
    <row r="30" spans="1:9" ht="15" customHeight="1">
      <c r="A30" s="38">
        <v>2</v>
      </c>
      <c r="B30" s="18"/>
      <c r="C30" s="63"/>
      <c r="D30" s="19">
        <v>0.003923611111111111</v>
      </c>
      <c r="E30" s="20">
        <f>IF(D30="","",RANK(D30,D29:D33,1))</f>
        <v>3</v>
      </c>
      <c r="F30" s="21">
        <f>IF(OR(E30=1,E30=2,E30=3,E30=4),D30,"")</f>
        <v>0.003923611111111111</v>
      </c>
      <c r="G30" s="66"/>
      <c r="H30" s="69"/>
      <c r="I30" s="20">
        <f>IF(D30="","",RANK(D30,$D$5:$D$385,1))</f>
        <v>140</v>
      </c>
    </row>
    <row r="31" spans="1:9" ht="15" customHeight="1">
      <c r="A31" s="38">
        <v>3</v>
      </c>
      <c r="B31" s="18"/>
      <c r="C31" s="63"/>
      <c r="D31" s="19">
        <v>0.00459375</v>
      </c>
      <c r="E31" s="20">
        <f>IF(D31="","",RANK(D31,D29:D33,1))</f>
        <v>4</v>
      </c>
      <c r="F31" s="21">
        <f>IF(OR(E31=1,E31=2,E31=3,E31=4),D31,"")</f>
        <v>0.00459375</v>
      </c>
      <c r="G31" s="66"/>
      <c r="H31" s="69"/>
      <c r="I31" s="20">
        <f>IF(D31="","",RANK(D31,$D$5:$D$385,1))</f>
        <v>176</v>
      </c>
    </row>
    <row r="32" spans="1:9" ht="15" customHeight="1">
      <c r="A32" s="38">
        <v>4</v>
      </c>
      <c r="B32" s="18"/>
      <c r="C32" s="63"/>
      <c r="D32" s="19">
        <v>0.004615740740740741</v>
      </c>
      <c r="E32" s="20">
        <f>IF(D32="","",RANK(D32,D29:D33,1))</f>
        <v>5</v>
      </c>
      <c r="F32" s="21">
        <f>IF(OR(E32=1,E32=2,E32=3,E32=4),D32,"")</f>
      </c>
      <c r="G32" s="66"/>
      <c r="H32" s="69"/>
      <c r="I32" s="20">
        <f>IF(D32="","",RANK(D32,$D$5:$D$385,1))</f>
        <v>178</v>
      </c>
    </row>
    <row r="33" spans="1:9" ht="15" customHeight="1">
      <c r="A33" s="38">
        <v>5</v>
      </c>
      <c r="B33" s="18"/>
      <c r="C33" s="64"/>
      <c r="D33" s="19">
        <v>0.003921296296296296</v>
      </c>
      <c r="E33" s="20">
        <f>IF(D33="","",RANK(D33,D29:D33,1))</f>
        <v>2</v>
      </c>
      <c r="F33" s="21">
        <f>IF(OR(E33=1,E33=2,E33=3,E33=4),D33,"")</f>
        <v>0.003921296296296296</v>
      </c>
      <c r="G33" s="67"/>
      <c r="H33" s="70"/>
      <c r="I33" s="20">
        <f>IF(D33="","",RANK(D33,$D$5:$D$385,1))</f>
        <v>139</v>
      </c>
    </row>
    <row r="34" spans="1:9" ht="15">
      <c r="A34" s="37"/>
      <c r="B34" s="10"/>
      <c r="C34" s="10"/>
      <c r="D34" s="11"/>
      <c r="E34" s="12"/>
      <c r="F34" s="9"/>
      <c r="G34" s="9"/>
      <c r="H34" s="12"/>
      <c r="I34" s="12"/>
    </row>
    <row r="35" spans="1:9" ht="15">
      <c r="A35" s="37"/>
      <c r="B35" s="10"/>
      <c r="C35" s="10"/>
      <c r="D35" s="11"/>
      <c r="E35" s="12"/>
      <c r="F35" s="9"/>
      <c r="G35" s="9"/>
      <c r="H35" s="12"/>
      <c r="I35" s="12"/>
    </row>
    <row r="36" spans="1:9" ht="63">
      <c r="A36" s="26" t="s">
        <v>5</v>
      </c>
      <c r="B36" s="27" t="s">
        <v>7</v>
      </c>
      <c r="C36" s="27" t="s">
        <v>23</v>
      </c>
      <c r="D36" s="27" t="s">
        <v>8</v>
      </c>
      <c r="E36" s="26" t="s">
        <v>9</v>
      </c>
      <c r="F36" s="26" t="s">
        <v>10</v>
      </c>
      <c r="G36" s="26" t="s">
        <v>11</v>
      </c>
      <c r="H36" s="28" t="s">
        <v>12</v>
      </c>
      <c r="I36" s="29" t="s">
        <v>13</v>
      </c>
    </row>
    <row r="37" spans="1:9" ht="15" customHeight="1">
      <c r="A37" s="38">
        <v>1</v>
      </c>
      <c r="B37" s="18"/>
      <c r="C37" s="62">
        <v>11</v>
      </c>
      <c r="D37" s="19">
        <v>0.0031909722222222218</v>
      </c>
      <c r="E37" s="20">
        <f>IF(D37="","",RANK(D37,D37:D41,1))</f>
        <v>1</v>
      </c>
      <c r="F37" s="21">
        <f>IF(OR(E37=1,E37=2,E37=3,E37=4),D37,"")</f>
        <v>0.0031909722222222218</v>
      </c>
      <c r="G37" s="65">
        <f>IF(SUM(F37:F41)=0,"",SUM(F37:F41))</f>
        <v>0.014340277777777778</v>
      </c>
      <c r="H37" s="68">
        <f>IF(ISERROR(RANK(G37,$G$5:$G$385,1)),"",RANK(G37,$G$5:$G$385,1))</f>
        <v>20</v>
      </c>
      <c r="I37" s="20">
        <f>IF(D37="","",RANK(D37,$D$5:$D$385,1))</f>
        <v>28</v>
      </c>
    </row>
    <row r="38" spans="1:9" ht="15" customHeight="1">
      <c r="A38" s="38">
        <v>2</v>
      </c>
      <c r="B38" s="18"/>
      <c r="C38" s="63"/>
      <c r="D38" s="19">
        <v>0.0036875</v>
      </c>
      <c r="E38" s="20">
        <f>IF(D38="","",RANK(D38,D37:D41,1))</f>
        <v>2</v>
      </c>
      <c r="F38" s="21">
        <f>IF(OR(E38=1,E38=2,E38=3,E38=4),D38,"")</f>
        <v>0.0036875</v>
      </c>
      <c r="G38" s="66"/>
      <c r="H38" s="69"/>
      <c r="I38" s="20">
        <f>IF(D38="","",RANK(D38,$D$5:$D$385,1))</f>
        <v>106</v>
      </c>
    </row>
    <row r="39" spans="1:9" ht="15" customHeight="1">
      <c r="A39" s="38">
        <v>3</v>
      </c>
      <c r="B39" s="18"/>
      <c r="C39" s="63"/>
      <c r="D39" s="19">
        <v>0.003732638888888889</v>
      </c>
      <c r="E39" s="20">
        <f>IF(D39="","",RANK(D39,D37:D41,1))</f>
        <v>4</v>
      </c>
      <c r="F39" s="21">
        <f>IF(OR(E39=1,E39=2,E39=3,E39=4),D39,"")</f>
        <v>0.003732638888888889</v>
      </c>
      <c r="G39" s="66"/>
      <c r="H39" s="69"/>
      <c r="I39" s="20">
        <f>IF(D39="","",RANK(D39,$D$5:$D$385,1))</f>
        <v>113</v>
      </c>
    </row>
    <row r="40" spans="1:9" ht="15" customHeight="1">
      <c r="A40" s="38">
        <v>4</v>
      </c>
      <c r="B40" s="18"/>
      <c r="C40" s="63"/>
      <c r="D40" s="19">
        <v>0.0037291666666666667</v>
      </c>
      <c r="E40" s="20">
        <f>IF(D40="","",RANK(D40,D37:D41,1))</f>
        <v>3</v>
      </c>
      <c r="F40" s="21">
        <f>IF(OR(E40=1,E40=2,E40=3,E40=4),D40,"")</f>
        <v>0.0037291666666666667</v>
      </c>
      <c r="G40" s="66"/>
      <c r="H40" s="69"/>
      <c r="I40" s="20">
        <f>IF(D40="","",RANK(D40,$D$5:$D$385,1))</f>
        <v>112</v>
      </c>
    </row>
    <row r="41" spans="1:9" ht="15" customHeight="1">
      <c r="A41" s="38">
        <v>5</v>
      </c>
      <c r="B41" s="18"/>
      <c r="C41" s="64"/>
      <c r="D41" s="19">
        <v>0.0037488425925925922</v>
      </c>
      <c r="E41" s="20">
        <f>IF(D41="","",RANK(D41,D37:D41,1))</f>
        <v>5</v>
      </c>
      <c r="F41" s="21">
        <f>IF(OR(E41=1,E41=2,E41=3,E41=4),D41,"")</f>
      </c>
      <c r="G41" s="67"/>
      <c r="H41" s="70"/>
      <c r="I41" s="20">
        <f>IF(D41="","",RANK(D41,$D$5:$D$385,1))</f>
        <v>116</v>
      </c>
    </row>
    <row r="42" spans="1:9" ht="15">
      <c r="A42" s="37"/>
      <c r="B42" s="10"/>
      <c r="C42" s="10"/>
      <c r="D42" s="11"/>
      <c r="E42" s="12"/>
      <c r="F42" s="9"/>
      <c r="G42" s="9"/>
      <c r="H42" s="12"/>
      <c r="I42" s="12"/>
    </row>
    <row r="43" spans="1:9" ht="15">
      <c r="A43" s="37"/>
      <c r="B43" s="10"/>
      <c r="C43" s="10"/>
      <c r="D43" s="11"/>
      <c r="E43" s="12"/>
      <c r="F43" s="9"/>
      <c r="G43" s="9"/>
      <c r="H43" s="12"/>
      <c r="I43" s="12"/>
    </row>
    <row r="44" spans="1:9" ht="63">
      <c r="A44" s="26" t="s">
        <v>5</v>
      </c>
      <c r="B44" s="27" t="s">
        <v>7</v>
      </c>
      <c r="C44" s="27" t="s">
        <v>23</v>
      </c>
      <c r="D44" s="27" t="s">
        <v>8</v>
      </c>
      <c r="E44" s="26" t="s">
        <v>9</v>
      </c>
      <c r="F44" s="26" t="s">
        <v>10</v>
      </c>
      <c r="G44" s="26" t="s">
        <v>11</v>
      </c>
      <c r="H44" s="28" t="s">
        <v>12</v>
      </c>
      <c r="I44" s="29" t="s">
        <v>13</v>
      </c>
    </row>
    <row r="45" spans="1:9" ht="15" customHeight="1">
      <c r="A45" s="38">
        <v>1</v>
      </c>
      <c r="B45" s="18"/>
      <c r="C45" s="62">
        <v>12</v>
      </c>
      <c r="D45" s="19">
        <v>0.002824074074074074</v>
      </c>
      <c r="E45" s="20">
        <f>IF(D45="","",RANK(D45,D45:D49,1))</f>
        <v>1</v>
      </c>
      <c r="F45" s="21">
        <f>IF(OR(E45=1,E45=2,E45=3,E45=4),D45,"")</f>
        <v>0.002824074074074074</v>
      </c>
      <c r="G45" s="65">
        <f>IF(SUM(F45:F49)=0,"",SUM(F45:F49))</f>
        <v>0.011763888888888888</v>
      </c>
      <c r="H45" s="68">
        <f>IF(ISERROR(RANK(G45,$G$5:$G$385,1)),"",RANK(G45,$G$5:$G$385,1))</f>
        <v>1</v>
      </c>
      <c r="I45" s="20">
        <f>IF(D45="","",RANK(D45,$D$5:$D$385,1))</f>
        <v>2</v>
      </c>
    </row>
    <row r="46" spans="1:9" ht="15" customHeight="1">
      <c r="A46" s="38">
        <v>2</v>
      </c>
      <c r="B46" s="18"/>
      <c r="C46" s="63"/>
      <c r="D46" s="19">
        <v>0.0028645833333333336</v>
      </c>
      <c r="E46" s="20">
        <f>IF(D46="","",RANK(D46,D45:D49,1))</f>
        <v>2</v>
      </c>
      <c r="F46" s="21">
        <f>IF(OR(E46=1,E46=2,E46=3,E46=4),D46,"")</f>
        <v>0.0028645833333333336</v>
      </c>
      <c r="G46" s="66"/>
      <c r="H46" s="69"/>
      <c r="I46" s="20">
        <f>IF(D46="","",RANK(D46,$D$5:$D$385,1))</f>
        <v>4</v>
      </c>
    </row>
    <row r="47" spans="1:9" ht="15" customHeight="1">
      <c r="A47" s="38">
        <v>3</v>
      </c>
      <c r="B47" s="18"/>
      <c r="C47" s="63"/>
      <c r="D47" s="19">
        <v>0.003065972222222222</v>
      </c>
      <c r="E47" s="20">
        <f>IF(D47="","",RANK(D47,D45:D49,1))</f>
        <v>4</v>
      </c>
      <c r="F47" s="21">
        <f>IF(OR(E47=1,E47=2,E47=3,E47=4),D47,"")</f>
        <v>0.003065972222222222</v>
      </c>
      <c r="G47" s="66"/>
      <c r="H47" s="69"/>
      <c r="I47" s="20">
        <f>IF(D47="","",RANK(D47,$D$5:$D$385,1))</f>
        <v>14</v>
      </c>
    </row>
    <row r="48" spans="1:9" ht="15" customHeight="1">
      <c r="A48" s="38">
        <v>4</v>
      </c>
      <c r="B48" s="18"/>
      <c r="C48" s="63"/>
      <c r="D48" s="19">
        <v>0.003009259259259259</v>
      </c>
      <c r="E48" s="20">
        <f>IF(D48="","",RANK(D48,D45:D49,1))</f>
        <v>3</v>
      </c>
      <c r="F48" s="21">
        <f>IF(OR(E48=1,E48=2,E48=3,E48=4),D48,"")</f>
        <v>0.003009259259259259</v>
      </c>
      <c r="G48" s="66"/>
      <c r="H48" s="69"/>
      <c r="I48" s="20">
        <f>IF(D48="","",RANK(D48,$D$5:$D$385,1))</f>
        <v>8</v>
      </c>
    </row>
    <row r="49" spans="1:9" ht="15" customHeight="1">
      <c r="A49" s="38">
        <v>5</v>
      </c>
      <c r="B49" s="18"/>
      <c r="C49" s="64"/>
      <c r="D49" s="19">
        <v>0.0030925925925925925</v>
      </c>
      <c r="E49" s="20">
        <f>IF(D49="","",RANK(D49,D45:D49,1))</f>
        <v>5</v>
      </c>
      <c r="F49" s="21">
        <f>IF(OR(E49=1,E49=2,E49=3,E49=4),D49,"")</f>
      </c>
      <c r="G49" s="67"/>
      <c r="H49" s="70"/>
      <c r="I49" s="20">
        <f>IF(D49="","",RANK(D49,$D$5:$D$385,1))</f>
        <v>19</v>
      </c>
    </row>
    <row r="50" spans="1:9" ht="15">
      <c r="A50" s="37"/>
      <c r="B50" s="10"/>
      <c r="C50" s="10"/>
      <c r="D50" s="11"/>
      <c r="E50" s="12"/>
      <c r="F50" s="9"/>
      <c r="G50" s="22"/>
      <c r="H50" s="12"/>
      <c r="I50" s="12"/>
    </row>
    <row r="51" spans="1:9" ht="15">
      <c r="A51" s="37"/>
      <c r="B51" s="10"/>
      <c r="C51" s="10"/>
      <c r="D51" s="11"/>
      <c r="E51" s="12"/>
      <c r="F51" s="9"/>
      <c r="G51" s="9"/>
      <c r="H51" s="12"/>
      <c r="I51" s="12"/>
    </row>
    <row r="52" spans="1:9" ht="63">
      <c r="A52" s="26" t="s">
        <v>5</v>
      </c>
      <c r="B52" s="27" t="s">
        <v>7</v>
      </c>
      <c r="C52" s="27" t="s">
        <v>23</v>
      </c>
      <c r="D52" s="27" t="s">
        <v>8</v>
      </c>
      <c r="E52" s="26" t="s">
        <v>9</v>
      </c>
      <c r="F52" s="26" t="s">
        <v>10</v>
      </c>
      <c r="G52" s="26" t="s">
        <v>11</v>
      </c>
      <c r="H52" s="28" t="s">
        <v>12</v>
      </c>
      <c r="I52" s="29" t="s">
        <v>13</v>
      </c>
    </row>
    <row r="53" spans="1:9" ht="15" customHeight="1">
      <c r="A53" s="38">
        <v>1</v>
      </c>
      <c r="B53" s="18"/>
      <c r="C53" s="62">
        <v>14</v>
      </c>
      <c r="D53" s="19">
        <v>0.003890046296296296</v>
      </c>
      <c r="E53" s="20">
        <f>IF(D53="","",RANK(D53,D53:D57,1))</f>
        <v>2</v>
      </c>
      <c r="F53" s="21">
        <f>IF(OR(E53=1,E53=2,E53=3,E53=4),D53,"")</f>
        <v>0.003890046296296296</v>
      </c>
      <c r="G53" s="65">
        <f>IF(SUM(F53:F57)=0,"",SUM(F53:F57))</f>
        <v>0.017002314814814814</v>
      </c>
      <c r="H53" s="68">
        <f>IF(ISERROR(RANK(G53,$G$5:$G$385,1)),"",RANK(G53,$G$5:$G$385,1))</f>
        <v>35</v>
      </c>
      <c r="I53" s="20">
        <f>IF(D53="","",RANK(D53,$D$5:$D$385,1))</f>
        <v>135</v>
      </c>
    </row>
    <row r="54" spans="1:9" ht="15" customHeight="1">
      <c r="A54" s="38">
        <v>2</v>
      </c>
      <c r="B54" s="18"/>
      <c r="C54" s="63"/>
      <c r="D54" s="19">
        <v>0.004414351851851852</v>
      </c>
      <c r="E54" s="20">
        <f>IF(D54="","",RANK(D54,D53:D57,1))</f>
        <v>3</v>
      </c>
      <c r="F54" s="21">
        <f>IF(OR(E54=1,E54=2,E54=3,E54=4),D54,"")</f>
        <v>0.004414351851851852</v>
      </c>
      <c r="G54" s="66"/>
      <c r="H54" s="69"/>
      <c r="I54" s="20">
        <f>IF(D54="","",RANK(D54,$D$5:$D$385,1))</f>
        <v>164</v>
      </c>
    </row>
    <row r="55" spans="1:9" ht="15" customHeight="1">
      <c r="A55" s="38">
        <v>3</v>
      </c>
      <c r="B55" s="18"/>
      <c r="C55" s="63"/>
      <c r="D55" s="19">
        <v>0.003885416666666667</v>
      </c>
      <c r="E55" s="20">
        <f>IF(D55="","",RANK(D55,D53:D57,1))</f>
        <v>1</v>
      </c>
      <c r="F55" s="21">
        <f>IF(OR(E55=1,E55=2,E55=3,E55=4),D55,"")</f>
        <v>0.003885416666666667</v>
      </c>
      <c r="G55" s="66"/>
      <c r="H55" s="69"/>
      <c r="I55" s="20">
        <f>IF(D55="","",RANK(D55,$D$5:$D$385,1))</f>
        <v>134</v>
      </c>
    </row>
    <row r="56" spans="1:9" ht="15" customHeight="1">
      <c r="A56" s="38">
        <v>4</v>
      </c>
      <c r="B56" s="18"/>
      <c r="C56" s="63"/>
      <c r="D56" s="19">
        <v>0.0048125</v>
      </c>
      <c r="E56" s="20">
        <f>IF(D56="","",RANK(D56,D53:D57,1))</f>
        <v>4</v>
      </c>
      <c r="F56" s="21">
        <f>IF(OR(E56=1,E56=2,E56=3,E56=4),D56,"")</f>
        <v>0.0048125</v>
      </c>
      <c r="G56" s="66"/>
      <c r="H56" s="69"/>
      <c r="I56" s="20">
        <f>IF(D56="","",RANK(D56,$D$5:$D$385,1))</f>
        <v>188</v>
      </c>
    </row>
    <row r="57" spans="1:9" ht="15" customHeight="1">
      <c r="A57" s="38">
        <v>5</v>
      </c>
      <c r="B57" s="18"/>
      <c r="C57" s="64"/>
      <c r="D57" s="19">
        <v>0.004828703703703704</v>
      </c>
      <c r="E57" s="20">
        <f>IF(D57="","",RANK(D57,D53:D57,1))</f>
        <v>5</v>
      </c>
      <c r="F57" s="21">
        <f>IF(OR(E57=1,E57=2,E57=3,E57=4),D57,"")</f>
      </c>
      <c r="G57" s="67"/>
      <c r="H57" s="70"/>
      <c r="I57" s="20">
        <f>IF(D57="","",RANK(D57,$D$5:$D$385,1))</f>
        <v>189</v>
      </c>
    </row>
    <row r="58" ht="12.75">
      <c r="A58" s="39"/>
    </row>
    <row r="59" ht="12.75">
      <c r="A59" s="39"/>
    </row>
    <row r="60" spans="1:9" ht="63">
      <c r="A60" s="26" t="s">
        <v>5</v>
      </c>
      <c r="B60" s="27" t="s">
        <v>7</v>
      </c>
      <c r="C60" s="27" t="s">
        <v>23</v>
      </c>
      <c r="D60" s="27" t="s">
        <v>8</v>
      </c>
      <c r="E60" s="26" t="s">
        <v>9</v>
      </c>
      <c r="F60" s="26" t="s">
        <v>10</v>
      </c>
      <c r="G60" s="26" t="s">
        <v>11</v>
      </c>
      <c r="H60" s="28" t="s">
        <v>12</v>
      </c>
      <c r="I60" s="29" t="s">
        <v>13</v>
      </c>
    </row>
    <row r="61" spans="1:9" ht="15" customHeight="1">
      <c r="A61" s="38">
        <v>1</v>
      </c>
      <c r="B61" s="18"/>
      <c r="C61" s="62">
        <v>17</v>
      </c>
      <c r="D61" s="19">
        <v>0.0046307870370370366</v>
      </c>
      <c r="E61" s="20">
        <f>IF(D61="","",RANK(D61,D61:D65,1))</f>
        <v>4</v>
      </c>
      <c r="F61" s="21">
        <f>IF(OR(E61=1,E61=2,E61=3,E61=4),D61,"")</f>
        <v>0.0046307870370370366</v>
      </c>
      <c r="G61" s="65">
        <f>IF(SUM(F61:F65)=0,"",SUM(F61:F65))</f>
        <v>0.016105324074074074</v>
      </c>
      <c r="H61" s="68">
        <f>IF(ISERROR(RANK(G61,$G$5:$G$385,1)),"",RANK(G61,$G$5:$G$385,1))</f>
        <v>33</v>
      </c>
      <c r="I61" s="20">
        <f>IF(D61="","",RANK(D61,$D$5:$D$385,1))</f>
        <v>180</v>
      </c>
    </row>
    <row r="62" spans="1:9" ht="15" customHeight="1">
      <c r="A62" s="38">
        <v>2</v>
      </c>
      <c r="B62" s="18"/>
      <c r="C62" s="63"/>
      <c r="D62" s="19">
        <v>0.0038159722222222223</v>
      </c>
      <c r="E62" s="20">
        <f>IF(D62="","",RANK(D62,D61:D65,1))</f>
        <v>2</v>
      </c>
      <c r="F62" s="21">
        <f>IF(OR(E62=1,E62=2,E62=3,E62=4),D62,"")</f>
        <v>0.0038159722222222223</v>
      </c>
      <c r="G62" s="66"/>
      <c r="H62" s="69"/>
      <c r="I62" s="20">
        <f>IF(D62="","",RANK(D62,$D$5:$D$385,1))</f>
        <v>127</v>
      </c>
    </row>
    <row r="63" spans="1:9" ht="15" customHeight="1">
      <c r="A63" s="38">
        <v>3</v>
      </c>
      <c r="B63" s="18"/>
      <c r="C63" s="63"/>
      <c r="D63" s="19">
        <v>0.004664351851851852</v>
      </c>
      <c r="E63" s="20">
        <f>IF(D63="","",RANK(D63,D61:D65,1))</f>
        <v>5</v>
      </c>
      <c r="F63" s="21">
        <f>IF(OR(E63=1,E63=2,E63=3,E63=4),D63,"")</f>
      </c>
      <c r="G63" s="66"/>
      <c r="H63" s="69"/>
      <c r="I63" s="20">
        <f>IF(D63="","",RANK(D63,$D$5:$D$385,1))</f>
        <v>182</v>
      </c>
    </row>
    <row r="64" spans="1:9" ht="15" customHeight="1">
      <c r="A64" s="38">
        <v>4</v>
      </c>
      <c r="B64" s="18"/>
      <c r="C64" s="63"/>
      <c r="D64" s="19">
        <v>0.003363425925925926</v>
      </c>
      <c r="E64" s="20">
        <f>IF(D64="","",RANK(D64,D61:D65,1))</f>
        <v>1</v>
      </c>
      <c r="F64" s="21">
        <f>IF(OR(E64=1,E64=2,E64=3,E64=4),D64,"")</f>
        <v>0.003363425925925926</v>
      </c>
      <c r="G64" s="66"/>
      <c r="H64" s="69"/>
      <c r="I64" s="20">
        <f>IF(D64="","",RANK(D64,$D$5:$D$385,1))</f>
        <v>59</v>
      </c>
    </row>
    <row r="65" spans="1:9" ht="15" customHeight="1">
      <c r="A65" s="38">
        <v>5</v>
      </c>
      <c r="B65" s="18"/>
      <c r="C65" s="64"/>
      <c r="D65" s="19">
        <v>0.004295138888888889</v>
      </c>
      <c r="E65" s="20">
        <f>IF(D65="","",RANK(D65,D61:D65,1))</f>
        <v>3</v>
      </c>
      <c r="F65" s="21">
        <f>IF(OR(E65=1,E65=2,E65=3,E65=4),D65,"")</f>
        <v>0.004295138888888889</v>
      </c>
      <c r="G65" s="67"/>
      <c r="H65" s="70"/>
      <c r="I65" s="20">
        <f>IF(D65="","",RANK(D65,$D$5:$D$385,1))</f>
        <v>160</v>
      </c>
    </row>
    <row r="66" spans="1:9" ht="15">
      <c r="A66" s="37"/>
      <c r="B66" s="10"/>
      <c r="C66" s="10"/>
      <c r="D66" s="11"/>
      <c r="E66" s="12"/>
      <c r="F66" s="9"/>
      <c r="G66" s="22"/>
      <c r="H66" s="12"/>
      <c r="I66" s="12"/>
    </row>
    <row r="67" spans="1:9" ht="15">
      <c r="A67" s="37"/>
      <c r="B67" s="10"/>
      <c r="C67" s="10"/>
      <c r="D67" s="11"/>
      <c r="E67" s="12"/>
      <c r="F67" s="9"/>
      <c r="G67" s="9"/>
      <c r="H67" s="12"/>
      <c r="I67" s="12"/>
    </row>
    <row r="68" spans="1:9" ht="63">
      <c r="A68" s="26" t="s">
        <v>5</v>
      </c>
      <c r="B68" s="27" t="s">
        <v>7</v>
      </c>
      <c r="C68" s="27" t="s">
        <v>23</v>
      </c>
      <c r="D68" s="14" t="s">
        <v>8</v>
      </c>
      <c r="E68" s="26" t="s">
        <v>9</v>
      </c>
      <c r="F68" s="15" t="s">
        <v>10</v>
      </c>
      <c r="G68" s="26" t="s">
        <v>11</v>
      </c>
      <c r="H68" s="28" t="s">
        <v>12</v>
      </c>
      <c r="I68" s="16" t="s">
        <v>13</v>
      </c>
    </row>
    <row r="69" spans="1:9" ht="15" customHeight="1">
      <c r="A69" s="38">
        <v>1</v>
      </c>
      <c r="B69" s="18"/>
      <c r="C69" s="62">
        <v>18</v>
      </c>
      <c r="D69" s="19">
        <v>0.0034872685185185185</v>
      </c>
      <c r="E69" s="20">
        <f>IF(D69="","",RANK(D69,D69:D73,1))</f>
        <v>1</v>
      </c>
      <c r="F69" s="21">
        <f>IF(OR(E69=1,E69=2,E69=3,E69=4),D69,"")</f>
        <v>0.0034872685185185185</v>
      </c>
      <c r="G69" s="65">
        <f>IF(SUM(F69:F73)=0,"",SUM(F69:F73))</f>
        <v>0.014508101851851854</v>
      </c>
      <c r="H69" s="68">
        <f>IF(ISERROR(RANK(G69,$G$5:$G$385,1)),"",RANK(G69,$G$5:$G$385,1))</f>
        <v>21</v>
      </c>
      <c r="I69" s="20">
        <f>IF(D69="","",RANK(D69,$D$5:$D$385,1))</f>
        <v>78</v>
      </c>
    </row>
    <row r="70" spans="1:9" ht="15" customHeight="1">
      <c r="A70" s="38">
        <v>2</v>
      </c>
      <c r="B70" s="18"/>
      <c r="C70" s="63"/>
      <c r="D70" s="19">
        <v>0.003739583333333333</v>
      </c>
      <c r="E70" s="20">
        <f>IF(D70="","",RANK(D70,D69:D73,1))</f>
        <v>5</v>
      </c>
      <c r="F70" s="21">
        <f>IF(OR(E70=1,E70=2,E70=3,E70=4),D70,"")</f>
      </c>
      <c r="G70" s="66"/>
      <c r="H70" s="69"/>
      <c r="I70" s="20">
        <f>IF(D70="","",RANK(D70,$D$5:$D$385,1))</f>
        <v>115</v>
      </c>
    </row>
    <row r="71" spans="1:9" ht="15" customHeight="1">
      <c r="A71" s="38">
        <v>3</v>
      </c>
      <c r="B71" s="18"/>
      <c r="C71" s="63"/>
      <c r="D71" s="19">
        <v>0.0036736111111111114</v>
      </c>
      <c r="E71" s="20">
        <f>IF(D71="","",RANK(D71,D69:D73,1))</f>
        <v>3</v>
      </c>
      <c r="F71" s="21">
        <f>IF(OR(E71=1,E71=2,E71=3,E71=4),D71,"")</f>
        <v>0.0036736111111111114</v>
      </c>
      <c r="G71" s="66"/>
      <c r="H71" s="69"/>
      <c r="I71" s="20">
        <f>IF(D71="","",RANK(D71,$D$5:$D$385,1))</f>
        <v>103</v>
      </c>
    </row>
    <row r="72" spans="1:9" ht="15" customHeight="1">
      <c r="A72" s="38">
        <v>4</v>
      </c>
      <c r="B72" s="18"/>
      <c r="C72" s="63"/>
      <c r="D72" s="19">
        <v>0.00369212962962963</v>
      </c>
      <c r="E72" s="20">
        <f>IF(D72="","",RANK(D72,D69:D73,1))</f>
        <v>4</v>
      </c>
      <c r="F72" s="21">
        <f>IF(OR(E72=1,E72=2,E72=3,E72=4),D72,"")</f>
        <v>0.00369212962962963</v>
      </c>
      <c r="G72" s="66"/>
      <c r="H72" s="69"/>
      <c r="I72" s="20">
        <f>IF(D72="","",RANK(D72,$D$5:$D$385,1))</f>
        <v>107</v>
      </c>
    </row>
    <row r="73" spans="1:9" ht="15" customHeight="1">
      <c r="A73" s="38">
        <v>5</v>
      </c>
      <c r="B73" s="18"/>
      <c r="C73" s="64"/>
      <c r="D73" s="19">
        <v>0.003655092592592593</v>
      </c>
      <c r="E73" s="20">
        <f>IF(D73="","",RANK(D73,D69:D73,1))</f>
        <v>2</v>
      </c>
      <c r="F73" s="21">
        <f>IF(OR(E73=1,E73=2,E73=3,E73=4),D73,"")</f>
        <v>0.003655092592592593</v>
      </c>
      <c r="G73" s="67"/>
      <c r="H73" s="70"/>
      <c r="I73" s="20">
        <f>IF(D73="","",RANK(D73,$D$5:$D$385,1))</f>
        <v>101</v>
      </c>
    </row>
    <row r="74" spans="1:9" ht="15">
      <c r="A74" s="37"/>
      <c r="B74" s="10"/>
      <c r="C74" s="10"/>
      <c r="D74" s="11"/>
      <c r="E74" s="12"/>
      <c r="F74" s="9"/>
      <c r="G74" s="9"/>
      <c r="H74" s="12"/>
      <c r="I74" s="12"/>
    </row>
    <row r="75" spans="1:9" ht="15">
      <c r="A75" s="37"/>
      <c r="B75" s="10"/>
      <c r="C75" s="10"/>
      <c r="D75" s="11"/>
      <c r="E75" s="12"/>
      <c r="F75" s="9"/>
      <c r="G75" s="9"/>
      <c r="H75" s="12"/>
      <c r="I75" s="12"/>
    </row>
    <row r="76" spans="1:9" ht="63">
      <c r="A76" s="26" t="s">
        <v>5</v>
      </c>
      <c r="B76" s="27" t="s">
        <v>7</v>
      </c>
      <c r="C76" s="27" t="s">
        <v>23</v>
      </c>
      <c r="D76" s="27" t="s">
        <v>8</v>
      </c>
      <c r="E76" s="26" t="s">
        <v>9</v>
      </c>
      <c r="F76" s="26" t="s">
        <v>10</v>
      </c>
      <c r="G76" s="26" t="s">
        <v>11</v>
      </c>
      <c r="H76" s="28" t="s">
        <v>12</v>
      </c>
      <c r="I76" s="29" t="s">
        <v>13</v>
      </c>
    </row>
    <row r="77" spans="1:9" ht="15" customHeight="1">
      <c r="A77" s="38">
        <v>1</v>
      </c>
      <c r="B77" s="18"/>
      <c r="C77" s="62">
        <v>19</v>
      </c>
      <c r="D77" s="19">
        <v>0.003423611111111111</v>
      </c>
      <c r="E77" s="20">
        <f>IF(D77="","",RANK(D77,D77:D81,1))</f>
        <v>4</v>
      </c>
      <c r="F77" s="21">
        <f>IF(OR(E77=1,E77=2,E77=3,E77=4),D77,"")</f>
        <v>0.003423611111111111</v>
      </c>
      <c r="G77" s="65">
        <f>IF(SUM(F77:F81)=0,"",SUM(F77:F81))</f>
        <v>0.013384259259259259</v>
      </c>
      <c r="H77" s="68">
        <f>IF(ISERROR(RANK(G77,$G$5:$G$385,1)),"",RANK(G77,$G$5:$G$385,1))</f>
        <v>12</v>
      </c>
      <c r="I77" s="20">
        <f>IF(D77="","",RANK(D77,$D$5:$D$385,1))</f>
        <v>69</v>
      </c>
    </row>
    <row r="78" spans="1:9" ht="15" customHeight="1">
      <c r="A78" s="38">
        <v>2</v>
      </c>
      <c r="B78" s="18"/>
      <c r="C78" s="63"/>
      <c r="D78" s="19">
        <v>0.003258101851851852</v>
      </c>
      <c r="E78" s="20">
        <f>IF(D78="","",RANK(D78,D77:D81,1))</f>
        <v>1</v>
      </c>
      <c r="F78" s="21">
        <f>IF(OR(E78=1,E78=2,E78=3,E78=4),D78,"")</f>
        <v>0.003258101851851852</v>
      </c>
      <c r="G78" s="66"/>
      <c r="H78" s="69"/>
      <c r="I78" s="20">
        <f>IF(D78="","",RANK(D78,$D$5:$D$385,1))</f>
        <v>44</v>
      </c>
    </row>
    <row r="79" spans="1:9" ht="15" customHeight="1">
      <c r="A79" s="38">
        <v>3</v>
      </c>
      <c r="B79" s="18"/>
      <c r="C79" s="63"/>
      <c r="D79" s="19">
        <v>0.0032858796296296295</v>
      </c>
      <c r="E79" s="20">
        <f>IF(D79="","",RANK(D79,D77:D81,1))</f>
        <v>2</v>
      </c>
      <c r="F79" s="21">
        <f>IF(OR(E79=1,E79=2,E79=3,E79=4),D79,"")</f>
        <v>0.0032858796296296295</v>
      </c>
      <c r="G79" s="66"/>
      <c r="H79" s="69"/>
      <c r="I79" s="20">
        <f>IF(D79="","",RANK(D79,$D$5:$D$385,1))</f>
        <v>48</v>
      </c>
    </row>
    <row r="80" spans="1:9" ht="15" customHeight="1">
      <c r="A80" s="38">
        <v>4</v>
      </c>
      <c r="B80" s="18"/>
      <c r="C80" s="63"/>
      <c r="D80" s="19">
        <v>0.003416666666666667</v>
      </c>
      <c r="E80" s="20">
        <f>IF(D80="","",RANK(D80,D77:D81,1))</f>
        <v>3</v>
      </c>
      <c r="F80" s="21">
        <f>IF(OR(E80=1,E80=2,E80=3,E80=4),D80,"")</f>
        <v>0.003416666666666667</v>
      </c>
      <c r="G80" s="66"/>
      <c r="H80" s="69"/>
      <c r="I80" s="20">
        <f>IF(D80="","",RANK(D80,$D$5:$D$385,1))</f>
        <v>67</v>
      </c>
    </row>
    <row r="81" spans="1:9" ht="15" customHeight="1">
      <c r="A81" s="38">
        <v>5</v>
      </c>
      <c r="B81" s="18"/>
      <c r="C81" s="64"/>
      <c r="D81" s="19">
        <v>0.003686342592592593</v>
      </c>
      <c r="E81" s="20">
        <f>IF(D81="","",RANK(D81,D77:D81,1))</f>
        <v>5</v>
      </c>
      <c r="F81" s="21">
        <f>IF(OR(E81=1,E81=2,E81=3,E81=4),D81,"")</f>
      </c>
      <c r="G81" s="67"/>
      <c r="H81" s="70"/>
      <c r="I81" s="20">
        <f>IF(D81="","",RANK(D81,$D$5:$D$385,1))</f>
        <v>105</v>
      </c>
    </row>
    <row r="82" spans="1:9" ht="15">
      <c r="A82" s="37"/>
      <c r="B82" s="10"/>
      <c r="C82" s="10"/>
      <c r="D82" s="11"/>
      <c r="E82" s="12"/>
      <c r="F82" s="9"/>
      <c r="G82" s="22"/>
      <c r="H82" s="12"/>
      <c r="I82" s="12"/>
    </row>
    <row r="83" spans="1:9" ht="15">
      <c r="A83" s="37"/>
      <c r="B83" s="10"/>
      <c r="C83" s="10"/>
      <c r="D83" s="11"/>
      <c r="E83" s="12"/>
      <c r="F83" s="9"/>
      <c r="G83" s="9"/>
      <c r="H83" s="12"/>
      <c r="I83" s="12"/>
    </row>
    <row r="84" spans="1:9" ht="63">
      <c r="A84" s="26" t="s">
        <v>5</v>
      </c>
      <c r="B84" s="27" t="s">
        <v>7</v>
      </c>
      <c r="C84" s="27" t="s">
        <v>23</v>
      </c>
      <c r="D84" s="27" t="s">
        <v>8</v>
      </c>
      <c r="E84" s="26" t="s">
        <v>9</v>
      </c>
      <c r="F84" s="26" t="s">
        <v>10</v>
      </c>
      <c r="G84" s="26" t="s">
        <v>11</v>
      </c>
      <c r="H84" s="28" t="s">
        <v>12</v>
      </c>
      <c r="I84" s="29" t="s">
        <v>13</v>
      </c>
    </row>
    <row r="85" spans="1:9" ht="15" customHeight="1">
      <c r="A85" s="38">
        <v>1</v>
      </c>
      <c r="B85" s="18"/>
      <c r="C85" s="62">
        <v>20</v>
      </c>
      <c r="D85" s="19">
        <v>0.00425</v>
      </c>
      <c r="E85" s="20">
        <f>IF(D85="","",RANK(D85,D85:D89,1))</f>
        <v>1</v>
      </c>
      <c r="F85" s="21">
        <f>IF(OR(E85=1,E85=2,E85=3,E85=4),D85,"")</f>
        <v>0.00425</v>
      </c>
      <c r="G85" s="65">
        <f>IF(SUM(F85:F89)=0,"",SUM(F85:F89))</f>
        <v>200.00861111111112</v>
      </c>
      <c r="H85" s="68">
        <f>IF(ISERROR(RANK(G85,$G$5:$G$385,1)),"",RANK(G85,$G$5:$G$385,1))</f>
        <v>40</v>
      </c>
      <c r="I85" s="20">
        <f>IF(D85="","",RANK(D85,$D$5:$D$385,1))</f>
        <v>158</v>
      </c>
    </row>
    <row r="86" spans="1:9" ht="15" customHeight="1">
      <c r="A86" s="38">
        <v>2</v>
      </c>
      <c r="B86" s="18"/>
      <c r="C86" s="63"/>
      <c r="D86" s="19">
        <v>0.004361111111111112</v>
      </c>
      <c r="E86" s="20">
        <f>IF(D86="","",RANK(D86,D85:D89,1))</f>
        <v>2</v>
      </c>
      <c r="F86" s="21">
        <f>IF(OR(E86=1,E86=2,E86=3,E86=4),D86,"")</f>
        <v>0.004361111111111112</v>
      </c>
      <c r="G86" s="66"/>
      <c r="H86" s="69"/>
      <c r="I86" s="20">
        <f>IF(D86="","",RANK(D86,$D$5:$D$385,1))</f>
        <v>163</v>
      </c>
    </row>
    <row r="87" spans="1:9" ht="15" customHeight="1">
      <c r="A87" s="38">
        <v>3</v>
      </c>
      <c r="B87" s="18"/>
      <c r="C87" s="63"/>
      <c r="D87" s="19">
        <v>100</v>
      </c>
      <c r="E87" s="20">
        <f>IF(D87="","",RANK(D87,D85:D89,1))</f>
        <v>3</v>
      </c>
      <c r="F87" s="21">
        <f>IF(OR(E87=1,E87=2,E87=3,E87=4),D87,"")</f>
        <v>100</v>
      </c>
      <c r="G87" s="66"/>
      <c r="H87" s="69"/>
      <c r="I87" s="20">
        <f>IF(D87="","",RANK(D87,$D$5:$D$385,1))</f>
        <v>195</v>
      </c>
    </row>
    <row r="88" spans="1:9" ht="15" customHeight="1">
      <c r="A88" s="38">
        <v>4</v>
      </c>
      <c r="B88" s="18"/>
      <c r="C88" s="63"/>
      <c r="D88" s="19">
        <v>100</v>
      </c>
      <c r="E88" s="20">
        <f>IF(D88="","",RANK(D88,D85:D89,1))</f>
        <v>3</v>
      </c>
      <c r="F88" s="21">
        <f>IF(OR(E88=1,E88=2,E88=3,E88=4),D88,"")</f>
        <v>100</v>
      </c>
      <c r="G88" s="66"/>
      <c r="H88" s="69"/>
      <c r="I88" s="20">
        <f>IF(D88="","",RANK(D88,$D$5:$D$385,1))</f>
        <v>195</v>
      </c>
    </row>
    <row r="89" spans="1:9" ht="15" customHeight="1">
      <c r="A89" s="38">
        <v>5</v>
      </c>
      <c r="B89" s="18"/>
      <c r="C89" s="64"/>
      <c r="D89" s="19"/>
      <c r="E89" s="20">
        <f>IF(D89="","",RANK(D89,D85:D89,1))</f>
      </c>
      <c r="F89" s="21">
        <f>IF(OR(E89=1,E89=2,E89=3,E89=4),D89,"")</f>
      </c>
      <c r="G89" s="67"/>
      <c r="H89" s="70"/>
      <c r="I89" s="20">
        <f>IF(D89="","",RANK(D89,$D$5:$D$385,1))</f>
      </c>
    </row>
    <row r="90" spans="1:9" ht="15">
      <c r="A90" s="37"/>
      <c r="B90" s="10"/>
      <c r="C90" s="10"/>
      <c r="D90" s="11"/>
      <c r="E90" s="12"/>
      <c r="F90" s="9"/>
      <c r="G90" s="9"/>
      <c r="H90" s="12"/>
      <c r="I90" s="12"/>
    </row>
    <row r="91" spans="1:9" ht="15">
      <c r="A91" s="37"/>
      <c r="B91" s="10"/>
      <c r="C91" s="10"/>
      <c r="D91" s="11"/>
      <c r="E91" s="12"/>
      <c r="F91" s="9"/>
      <c r="G91" s="9"/>
      <c r="H91" s="12"/>
      <c r="I91" s="12"/>
    </row>
    <row r="92" spans="1:9" ht="63">
      <c r="A92" s="26" t="s">
        <v>5</v>
      </c>
      <c r="B92" s="27" t="s">
        <v>7</v>
      </c>
      <c r="C92" s="27" t="s">
        <v>23</v>
      </c>
      <c r="D92" s="27" t="s">
        <v>8</v>
      </c>
      <c r="E92" s="26" t="s">
        <v>9</v>
      </c>
      <c r="F92" s="26" t="s">
        <v>10</v>
      </c>
      <c r="G92" s="26" t="s">
        <v>11</v>
      </c>
      <c r="H92" s="28" t="s">
        <v>12</v>
      </c>
      <c r="I92" s="29" t="s">
        <v>13</v>
      </c>
    </row>
    <row r="93" spans="1:9" ht="15" customHeight="1">
      <c r="A93" s="38">
        <v>1</v>
      </c>
      <c r="B93" s="18"/>
      <c r="C93" s="62">
        <v>22</v>
      </c>
      <c r="D93" s="19">
        <v>0.0037511574074074075</v>
      </c>
      <c r="E93" s="20">
        <f>IF(D93="","",RANK(D93,D93:D97,1))</f>
        <v>3</v>
      </c>
      <c r="F93" s="21">
        <f>IF(OR(E93=1,E93=2,E93=3,E93=4),D93,"")</f>
        <v>0.0037511574074074075</v>
      </c>
      <c r="G93" s="65">
        <f>IF(SUM(F93:F97)=0,"",SUM(F93:F97))</f>
        <v>0.014130787037037037</v>
      </c>
      <c r="H93" s="68">
        <f>IF(ISERROR(RANK(G93,$G$5:$G$385,1)),"",RANK(G93,$G$5:$G$385,1))</f>
        <v>17</v>
      </c>
      <c r="I93" s="20">
        <f>IF(D93="","",RANK(D93,$D$5:$D$385,1))</f>
        <v>117</v>
      </c>
    </row>
    <row r="94" spans="1:9" ht="15" customHeight="1">
      <c r="A94" s="38">
        <v>2</v>
      </c>
      <c r="B94" s="18"/>
      <c r="C94" s="63"/>
      <c r="D94" s="19">
        <v>0.0035636574074074077</v>
      </c>
      <c r="E94" s="20">
        <f>IF(D94="","",RANK(D94,D93:D97,1))</f>
        <v>2</v>
      </c>
      <c r="F94" s="21">
        <f>IF(OR(E94=1,E94=2,E94=3,E94=4),D94,"")</f>
        <v>0.0035636574074074077</v>
      </c>
      <c r="G94" s="66"/>
      <c r="H94" s="69"/>
      <c r="I94" s="20">
        <f>IF(D94="","",RANK(D94,$D$5:$D$385,1))</f>
        <v>87</v>
      </c>
    </row>
    <row r="95" spans="1:9" ht="15" customHeight="1">
      <c r="A95" s="38">
        <v>3</v>
      </c>
      <c r="B95" s="18"/>
      <c r="C95" s="63"/>
      <c r="D95" s="19">
        <v>0.003828703703703704</v>
      </c>
      <c r="E95" s="20">
        <f>IF(D95="","",RANK(D95,D93:D97,1))</f>
        <v>5</v>
      </c>
      <c r="F95" s="21">
        <f>IF(OR(E95=1,E95=2,E95=3,E95=4),D95,"")</f>
      </c>
      <c r="G95" s="66"/>
      <c r="H95" s="69"/>
      <c r="I95" s="20">
        <f>IF(D95="","",RANK(D95,$D$5:$D$385,1))</f>
        <v>130</v>
      </c>
    </row>
    <row r="96" spans="1:9" ht="15" customHeight="1">
      <c r="A96" s="38">
        <v>4</v>
      </c>
      <c r="B96" s="18"/>
      <c r="C96" s="63"/>
      <c r="D96" s="19">
        <v>0.003775462962962963</v>
      </c>
      <c r="E96" s="20">
        <f>IF(D96="","",RANK(D96,D93:D97,1))</f>
        <v>4</v>
      </c>
      <c r="F96" s="21">
        <f>IF(OR(E96=1,E96=2,E96=3,E96=4),D96,"")</f>
        <v>0.003775462962962963</v>
      </c>
      <c r="G96" s="66"/>
      <c r="H96" s="69"/>
      <c r="I96" s="20">
        <f>IF(D96="","",RANK(D96,$D$5:$D$385,1))</f>
        <v>121</v>
      </c>
    </row>
    <row r="97" spans="1:9" ht="15" customHeight="1">
      <c r="A97" s="38">
        <v>5</v>
      </c>
      <c r="B97" s="18"/>
      <c r="C97" s="64"/>
      <c r="D97" s="19">
        <v>0.003040509259259259</v>
      </c>
      <c r="E97" s="20">
        <f>IF(D97="","",RANK(D97,D93:D97,1))</f>
        <v>1</v>
      </c>
      <c r="F97" s="21">
        <f>IF(OR(E97=1,E97=2,E97=3,E97=4),D97,"")</f>
        <v>0.003040509259259259</v>
      </c>
      <c r="G97" s="67"/>
      <c r="H97" s="70"/>
      <c r="I97" s="20">
        <f>IF(D97="","",RANK(D97,$D$5:$D$385,1))</f>
        <v>12</v>
      </c>
    </row>
    <row r="98" spans="1:9" ht="15">
      <c r="A98" s="37"/>
      <c r="B98" s="10"/>
      <c r="C98" s="10"/>
      <c r="D98" s="11"/>
      <c r="E98" s="12"/>
      <c r="F98" s="9"/>
      <c r="G98" s="9"/>
      <c r="H98" s="12"/>
      <c r="I98" s="12"/>
    </row>
    <row r="99" spans="1:9" ht="15">
      <c r="A99" s="37"/>
      <c r="B99" s="10"/>
      <c r="C99" s="10"/>
      <c r="D99" s="11"/>
      <c r="E99" s="12"/>
      <c r="F99" s="9"/>
      <c r="G99" s="9"/>
      <c r="H99" s="12"/>
      <c r="I99" s="12"/>
    </row>
    <row r="100" spans="1:9" ht="63">
      <c r="A100" s="26" t="s">
        <v>5</v>
      </c>
      <c r="B100" s="27" t="s">
        <v>7</v>
      </c>
      <c r="C100" s="27" t="s">
        <v>23</v>
      </c>
      <c r="D100" s="27" t="s">
        <v>8</v>
      </c>
      <c r="E100" s="26" t="s">
        <v>9</v>
      </c>
      <c r="F100" s="26" t="s">
        <v>10</v>
      </c>
      <c r="G100" s="26" t="s">
        <v>11</v>
      </c>
      <c r="H100" s="28" t="s">
        <v>12</v>
      </c>
      <c r="I100" s="29" t="s">
        <v>13</v>
      </c>
    </row>
    <row r="101" spans="1:9" ht="15" customHeight="1">
      <c r="A101" s="38">
        <v>1</v>
      </c>
      <c r="B101" s="18"/>
      <c r="C101" s="62">
        <v>23</v>
      </c>
      <c r="D101" s="19">
        <v>0.0031226851851851854</v>
      </c>
      <c r="E101" s="20">
        <f>IF(D101="","",RANK(D101,D101:D105,1))</f>
        <v>1</v>
      </c>
      <c r="F101" s="21">
        <f>IF(OR(E101=1,E101=2,E101=3,E101=4),D101,"")</f>
        <v>0.0031226851851851854</v>
      </c>
      <c r="G101" s="65">
        <f>IF(SUM(F101:F105)=0,"",SUM(F101:F105))</f>
        <v>0.014326388888888889</v>
      </c>
      <c r="H101" s="68">
        <f>IF(ISERROR(RANK(G101,$G$5:$G$385,1)),"",RANK(G101,$G$5:$G$385,1))</f>
        <v>19</v>
      </c>
      <c r="I101" s="20">
        <f>IF(D101="","",RANK(D101,$D$5:$D$385,1))</f>
        <v>20</v>
      </c>
    </row>
    <row r="102" spans="1:9" ht="15" customHeight="1">
      <c r="A102" s="38">
        <v>2</v>
      </c>
      <c r="B102" s="18"/>
      <c r="C102" s="63"/>
      <c r="D102" s="19">
        <v>0.003900462962962963</v>
      </c>
      <c r="E102" s="20">
        <f>IF(D102="","",RANK(D102,D101:D105,1))</f>
        <v>4</v>
      </c>
      <c r="F102" s="21">
        <f>IF(OR(E102=1,E102=2,E102=3,E102=4),D102,"")</f>
        <v>0.003900462962962963</v>
      </c>
      <c r="G102" s="66"/>
      <c r="H102" s="69"/>
      <c r="I102" s="20">
        <f>IF(D102="","",RANK(D102,$D$5:$D$385,1))</f>
        <v>137</v>
      </c>
    </row>
    <row r="103" spans="1:9" ht="15" customHeight="1">
      <c r="A103" s="38">
        <v>3</v>
      </c>
      <c r="B103" s="18"/>
      <c r="C103" s="63"/>
      <c r="D103" s="19">
        <v>0.003961805555555556</v>
      </c>
      <c r="E103" s="20">
        <f>IF(D103="","",RANK(D103,D101:D105,1))</f>
        <v>5</v>
      </c>
      <c r="F103" s="21">
        <f>IF(OR(E103=1,E103=2,E103=3,E103=4),D103,"")</f>
      </c>
      <c r="G103" s="66"/>
      <c r="H103" s="69"/>
      <c r="I103" s="20">
        <f>IF(D103="","",RANK(D103,$D$5:$D$385,1))</f>
        <v>145</v>
      </c>
    </row>
    <row r="104" spans="1:9" ht="15" customHeight="1">
      <c r="A104" s="38">
        <v>4</v>
      </c>
      <c r="B104" s="18"/>
      <c r="C104" s="63"/>
      <c r="D104" s="19">
        <v>0.003825231481481481</v>
      </c>
      <c r="E104" s="20">
        <f>IF(D104="","",RANK(D104,D101:D105,1))</f>
        <v>3</v>
      </c>
      <c r="F104" s="21">
        <f>IF(OR(E104=1,E104=2,E104=3,E104=4),D104,"")</f>
        <v>0.003825231481481481</v>
      </c>
      <c r="G104" s="66"/>
      <c r="H104" s="69"/>
      <c r="I104" s="20">
        <f>IF(D104="","",RANK(D104,$D$5:$D$385,1))</f>
        <v>129</v>
      </c>
    </row>
    <row r="105" spans="1:9" ht="15" customHeight="1">
      <c r="A105" s="38">
        <v>5</v>
      </c>
      <c r="B105" s="18"/>
      <c r="C105" s="64"/>
      <c r="D105" s="19">
        <v>0.0034780092592592592</v>
      </c>
      <c r="E105" s="20">
        <f>IF(D105="","",RANK(D105,D101:D105,1))</f>
        <v>2</v>
      </c>
      <c r="F105" s="21">
        <f>IF(OR(E105=1,E105=2,E105=3,E105=4),D105,"")</f>
        <v>0.0034780092592592592</v>
      </c>
      <c r="G105" s="67"/>
      <c r="H105" s="70"/>
      <c r="I105" s="20">
        <f>IF(D105="","",RANK(D105,$D$5:$D$385,1))</f>
        <v>76</v>
      </c>
    </row>
    <row r="106" spans="1:9" ht="15">
      <c r="A106" s="37"/>
      <c r="B106" s="10"/>
      <c r="C106" s="10"/>
      <c r="D106" s="11"/>
      <c r="E106" s="12"/>
      <c r="F106" s="9"/>
      <c r="G106" s="22"/>
      <c r="H106" s="12"/>
      <c r="I106" s="12"/>
    </row>
    <row r="107" spans="1:9" ht="15">
      <c r="A107" s="37"/>
      <c r="B107" s="10"/>
      <c r="C107" s="10"/>
      <c r="D107" s="11"/>
      <c r="E107" s="12"/>
      <c r="F107" s="9"/>
      <c r="G107" s="9"/>
      <c r="H107" s="12"/>
      <c r="I107" s="12"/>
    </row>
    <row r="108" spans="1:9" ht="63">
      <c r="A108" s="26" t="s">
        <v>5</v>
      </c>
      <c r="B108" s="27" t="s">
        <v>7</v>
      </c>
      <c r="C108" s="27" t="s">
        <v>23</v>
      </c>
      <c r="D108" s="27" t="s">
        <v>8</v>
      </c>
      <c r="E108" s="26" t="s">
        <v>9</v>
      </c>
      <c r="F108" s="26" t="s">
        <v>10</v>
      </c>
      <c r="G108" s="26" t="s">
        <v>11</v>
      </c>
      <c r="H108" s="28" t="s">
        <v>12</v>
      </c>
      <c r="I108" s="29" t="s">
        <v>13</v>
      </c>
    </row>
    <row r="109" spans="1:9" ht="15" customHeight="1">
      <c r="A109" s="38">
        <v>1</v>
      </c>
      <c r="B109" s="18"/>
      <c r="C109" s="62">
        <v>24</v>
      </c>
      <c r="D109" s="19">
        <v>0.0033020833333333335</v>
      </c>
      <c r="E109" s="20">
        <f>IF(D109="","",RANK(D109,D109:D113,1))</f>
        <v>1</v>
      </c>
      <c r="F109" s="21">
        <f>IF(OR(E109=1,E109=2,E109=3,E109=4),D109,"")</f>
        <v>0.0033020833333333335</v>
      </c>
      <c r="G109" s="65">
        <f>IF(SUM(F109:F113)=0,"",SUM(F109:F113))</f>
        <v>0.01460648148148148</v>
      </c>
      <c r="H109" s="68">
        <f>IF(ISERROR(RANK(G109,$G$5:$G$385,1)),"",RANK(G109,$G$5:$G$385,1))</f>
        <v>25</v>
      </c>
      <c r="I109" s="20">
        <f>IF(D109="","",RANK(D109,$D$5:$D$385,1))</f>
        <v>52</v>
      </c>
    </row>
    <row r="110" spans="1:9" ht="15" customHeight="1">
      <c r="A110" s="38">
        <v>2</v>
      </c>
      <c r="B110" s="18"/>
      <c r="C110" s="63"/>
      <c r="D110" s="19">
        <v>0.0035752314814814813</v>
      </c>
      <c r="E110" s="20">
        <f>IF(D110="","",RANK(D110,D109:D113,1))</f>
        <v>2</v>
      </c>
      <c r="F110" s="21">
        <f>IF(OR(E110=1,E110=2,E110=3,E110=4),D110,"")</f>
        <v>0.0035752314814814813</v>
      </c>
      <c r="G110" s="66"/>
      <c r="H110" s="69"/>
      <c r="I110" s="20">
        <f>IF(D110="","",RANK(D110,$D$5:$D$385,1))</f>
        <v>89</v>
      </c>
    </row>
    <row r="111" spans="1:9" ht="15" customHeight="1">
      <c r="A111" s="38">
        <v>3</v>
      </c>
      <c r="B111" s="18"/>
      <c r="C111" s="63"/>
      <c r="D111" s="19">
        <v>0.0037384259259259263</v>
      </c>
      <c r="E111" s="20">
        <f>IF(D111="","",RANK(D111,D109:D113,1))</f>
        <v>3</v>
      </c>
      <c r="F111" s="21">
        <f>IF(OR(E111=1,E111=2,E111=3,E111=4),D111,"")</f>
        <v>0.0037384259259259263</v>
      </c>
      <c r="G111" s="66"/>
      <c r="H111" s="69"/>
      <c r="I111" s="20">
        <f>IF(D111="","",RANK(D111,$D$5:$D$385,1))</f>
        <v>114</v>
      </c>
    </row>
    <row r="112" spans="1:9" ht="15" customHeight="1">
      <c r="A112" s="38">
        <v>4</v>
      </c>
      <c r="B112" s="18"/>
      <c r="C112" s="63"/>
      <c r="D112" s="19">
        <v>0.00399074074074074</v>
      </c>
      <c r="E112" s="20">
        <f>IF(D112="","",RANK(D112,D109:D113,1))</f>
        <v>4</v>
      </c>
      <c r="F112" s="21">
        <f>IF(OR(E112=1,E112=2,E112=3,E112=4),D112,"")</f>
        <v>0.00399074074074074</v>
      </c>
      <c r="G112" s="66"/>
      <c r="H112" s="69"/>
      <c r="I112" s="20">
        <f>IF(D112="","",RANK(D112,$D$5:$D$385,1))</f>
        <v>150</v>
      </c>
    </row>
    <row r="113" spans="1:9" ht="15" customHeight="1">
      <c r="A113" s="38">
        <v>5</v>
      </c>
      <c r="B113" s="18"/>
      <c r="C113" s="64"/>
      <c r="D113" s="19">
        <v>0.0040416666666666665</v>
      </c>
      <c r="E113" s="20">
        <f>IF(D113="","",RANK(D113,D109:D113,1))</f>
        <v>5</v>
      </c>
      <c r="F113" s="21">
        <f>IF(OR(E113=1,E113=2,E113=3,E113=4),D113,"")</f>
      </c>
      <c r="G113" s="67"/>
      <c r="H113" s="70"/>
      <c r="I113" s="20">
        <f>IF(D113="","",RANK(D113,$D$5:$D$385,1))</f>
        <v>153</v>
      </c>
    </row>
    <row r="114" ht="12.75">
      <c r="A114" s="39"/>
    </row>
    <row r="115" ht="12.75">
      <c r="A115" s="39"/>
    </row>
    <row r="116" spans="1:9" ht="63">
      <c r="A116" s="26" t="s">
        <v>5</v>
      </c>
      <c r="B116" s="27" t="s">
        <v>7</v>
      </c>
      <c r="C116" s="27" t="s">
        <v>23</v>
      </c>
      <c r="D116" s="27" t="s">
        <v>8</v>
      </c>
      <c r="E116" s="26" t="s">
        <v>9</v>
      </c>
      <c r="F116" s="26" t="s">
        <v>10</v>
      </c>
      <c r="G116" s="26" t="s">
        <v>11</v>
      </c>
      <c r="H116" s="28" t="s">
        <v>12</v>
      </c>
      <c r="I116" s="29" t="s">
        <v>13</v>
      </c>
    </row>
    <row r="117" spans="1:9" ht="15" customHeight="1">
      <c r="A117" s="38">
        <v>1</v>
      </c>
      <c r="B117" s="18"/>
      <c r="C117" s="62">
        <v>26</v>
      </c>
      <c r="D117" s="19">
        <v>0.003196759259259259</v>
      </c>
      <c r="E117" s="20">
        <f>IF(D117="","",RANK(D117,D117:D121,1))</f>
        <v>1</v>
      </c>
      <c r="F117" s="21">
        <f>IF(OR(E117=1,E117=2,E117=3,E117=4),D117,"")</f>
        <v>0.003196759259259259</v>
      </c>
      <c r="G117" s="65">
        <f>IF(SUM(F117:F121)=0,"",SUM(F117:F121))</f>
        <v>0.01503935185185185</v>
      </c>
      <c r="H117" s="68">
        <f>IF(ISERROR(RANK(G117,$G$5:$G$385,1)),"",RANK(G117,$G$5:$G$385,1))</f>
        <v>27</v>
      </c>
      <c r="I117" s="20">
        <f>IF(D117="","",RANK(D117,$D$5:$D$385,1))</f>
        <v>31</v>
      </c>
    </row>
    <row r="118" spans="1:9" ht="15" customHeight="1">
      <c r="A118" s="38">
        <v>2</v>
      </c>
      <c r="B118" s="18"/>
      <c r="C118" s="63"/>
      <c r="D118" s="19">
        <v>0.003944444444444444</v>
      </c>
      <c r="E118" s="20">
        <f>IF(D118="","",RANK(D118,D117:D121,1))</f>
        <v>3</v>
      </c>
      <c r="F118" s="21">
        <f>IF(OR(E118=1,E118=2,E118=3,E118=4),D118,"")</f>
        <v>0.003944444444444444</v>
      </c>
      <c r="G118" s="66"/>
      <c r="H118" s="69"/>
      <c r="I118" s="20">
        <f>IF(D118="","",RANK(D118,$D$5:$D$385,1))</f>
        <v>142</v>
      </c>
    </row>
    <row r="119" spans="1:9" ht="15" customHeight="1">
      <c r="A119" s="38">
        <v>3</v>
      </c>
      <c r="B119" s="18"/>
      <c r="C119" s="63"/>
      <c r="D119" s="19">
        <v>0.004295138888888889</v>
      </c>
      <c r="E119" s="20">
        <f>IF(D119="","",RANK(D119,D117:D121,1))</f>
        <v>4</v>
      </c>
      <c r="F119" s="21">
        <f>IF(OR(E119=1,E119=2,E119=3,E119=4),D119,"")</f>
        <v>0.004295138888888889</v>
      </c>
      <c r="G119" s="66"/>
      <c r="H119" s="69"/>
      <c r="I119" s="20">
        <f>IF(D119="","",RANK(D119,$D$5:$D$385,1))</f>
        <v>160</v>
      </c>
    </row>
    <row r="120" spans="1:9" ht="15" customHeight="1">
      <c r="A120" s="38">
        <v>4</v>
      </c>
      <c r="B120" s="18"/>
      <c r="C120" s="63"/>
      <c r="D120" s="19">
        <v>0.0036030092592592594</v>
      </c>
      <c r="E120" s="20">
        <f>IF(D120="","",RANK(D120,D117:D121,1))</f>
        <v>2</v>
      </c>
      <c r="F120" s="21">
        <f>IF(OR(E120=1,E120=2,E120=3,E120=4),D120,"")</f>
        <v>0.0036030092592592594</v>
      </c>
      <c r="G120" s="66"/>
      <c r="H120" s="69"/>
      <c r="I120" s="20">
        <f>IF(D120="","",RANK(D120,$D$5:$D$385,1))</f>
        <v>91</v>
      </c>
    </row>
    <row r="121" spans="1:9" ht="15" customHeight="1">
      <c r="A121" s="38">
        <v>5</v>
      </c>
      <c r="B121" s="18"/>
      <c r="C121" s="64"/>
      <c r="D121" s="19"/>
      <c r="E121" s="20">
        <f>IF(D121="","",RANK(D121,D117:D121,1))</f>
      </c>
      <c r="F121" s="21">
        <f>IF(OR(E121=1,E121=2,E121=3,E121=4),D121,"")</f>
      </c>
      <c r="G121" s="67"/>
      <c r="H121" s="70"/>
      <c r="I121" s="20">
        <f>IF(D121="","",RANK(D121,$D$5:$D$385,1))</f>
      </c>
    </row>
    <row r="122" spans="1:9" ht="15">
      <c r="A122" s="37"/>
      <c r="B122" s="10"/>
      <c r="C122" s="10"/>
      <c r="D122" s="11"/>
      <c r="E122" s="12"/>
      <c r="F122" s="9"/>
      <c r="G122" s="22"/>
      <c r="H122" s="12"/>
      <c r="I122" s="12"/>
    </row>
    <row r="123" spans="1:9" ht="15">
      <c r="A123" s="37"/>
      <c r="B123" s="10"/>
      <c r="C123" s="10"/>
      <c r="D123" s="11"/>
      <c r="E123" s="12"/>
      <c r="F123" s="9"/>
      <c r="G123" s="9"/>
      <c r="H123" s="12"/>
      <c r="I123" s="12"/>
    </row>
    <row r="124" spans="1:9" ht="63">
      <c r="A124" s="26" t="s">
        <v>5</v>
      </c>
      <c r="B124" s="27" t="s">
        <v>7</v>
      </c>
      <c r="C124" s="27" t="s">
        <v>23</v>
      </c>
      <c r="D124" s="14" t="s">
        <v>8</v>
      </c>
      <c r="E124" s="26" t="s">
        <v>9</v>
      </c>
      <c r="F124" s="15" t="s">
        <v>10</v>
      </c>
      <c r="G124" s="26" t="s">
        <v>11</v>
      </c>
      <c r="H124" s="28" t="s">
        <v>12</v>
      </c>
      <c r="I124" s="16" t="s">
        <v>13</v>
      </c>
    </row>
    <row r="125" spans="1:9" ht="15" customHeight="1">
      <c r="A125" s="38">
        <v>1</v>
      </c>
      <c r="B125" s="18"/>
      <c r="C125" s="62">
        <v>27</v>
      </c>
      <c r="D125" s="19">
        <v>0.0033888888888888888</v>
      </c>
      <c r="E125" s="20">
        <f>IF(D125="","",RANK(D125,D125:D129,1))</f>
        <v>2</v>
      </c>
      <c r="F125" s="21">
        <f>IF(OR(E125=1,E125=2,E125=3,E125=4),D125,"")</f>
        <v>0.0033888888888888888</v>
      </c>
      <c r="G125" s="65">
        <f>IF(SUM(F125:F129)=0,"",SUM(F125:F129))</f>
        <v>0.013797453703703704</v>
      </c>
      <c r="H125" s="68">
        <f>IF(ISERROR(RANK(G125,$G$5:$G$385,1)),"",RANK(G125,$G$5:$G$385,1))</f>
        <v>15</v>
      </c>
      <c r="I125" s="20">
        <f>IF(D125="","",RANK(D125,$D$5:$D$385,1))</f>
        <v>63</v>
      </c>
    </row>
    <row r="126" spans="1:9" ht="15" customHeight="1">
      <c r="A126" s="38">
        <v>2</v>
      </c>
      <c r="B126" s="18"/>
      <c r="C126" s="63"/>
      <c r="D126" s="19">
        <v>0.003356481481481481</v>
      </c>
      <c r="E126" s="20">
        <f>IF(D126="","",RANK(D126,D125:D129,1))</f>
        <v>1</v>
      </c>
      <c r="F126" s="21">
        <f>IF(OR(E126=1,E126=2,E126=3,E126=4),D126,"")</f>
        <v>0.003356481481481481</v>
      </c>
      <c r="G126" s="66"/>
      <c r="H126" s="69"/>
      <c r="I126" s="20">
        <f>IF(D126="","",RANK(D126,$D$5:$D$385,1))</f>
        <v>57</v>
      </c>
    </row>
    <row r="127" spans="1:9" ht="15" customHeight="1">
      <c r="A127" s="38">
        <v>3</v>
      </c>
      <c r="B127" s="18"/>
      <c r="C127" s="63"/>
      <c r="D127" s="19">
        <v>0.003491898148148148</v>
      </c>
      <c r="E127" s="20">
        <f>IF(D127="","",RANK(D127,D125:D129,1))</f>
        <v>3</v>
      </c>
      <c r="F127" s="21">
        <f>IF(OR(E127=1,E127=2,E127=3,E127=4),D127,"")</f>
        <v>0.003491898148148148</v>
      </c>
      <c r="G127" s="66"/>
      <c r="H127" s="69"/>
      <c r="I127" s="20">
        <f>IF(D127="","",RANK(D127,$D$5:$D$385,1))</f>
        <v>79</v>
      </c>
    </row>
    <row r="128" spans="1:9" ht="15" customHeight="1">
      <c r="A128" s="38">
        <v>4</v>
      </c>
      <c r="B128" s="18"/>
      <c r="C128" s="63"/>
      <c r="D128" s="19">
        <v>0.0035601851851851853</v>
      </c>
      <c r="E128" s="20">
        <f>IF(D128="","",RANK(D128,D125:D129,1))</f>
        <v>4</v>
      </c>
      <c r="F128" s="21">
        <f>IF(OR(E128=1,E128=2,E128=3,E128=4),D128,"")</f>
        <v>0.0035601851851851853</v>
      </c>
      <c r="G128" s="66"/>
      <c r="H128" s="69"/>
      <c r="I128" s="20">
        <f>IF(D128="","",RANK(D128,$D$5:$D$385,1))</f>
        <v>86</v>
      </c>
    </row>
    <row r="129" spans="1:9" ht="15" customHeight="1">
      <c r="A129" s="38">
        <v>5</v>
      </c>
      <c r="B129" s="18"/>
      <c r="C129" s="64"/>
      <c r="D129" s="19">
        <v>0.003707175925925926</v>
      </c>
      <c r="E129" s="20">
        <f>IF(D129="","",RANK(D129,D125:D129,1))</f>
        <v>5</v>
      </c>
      <c r="F129" s="21">
        <f>IF(OR(E129=1,E129=2,E129=3,E129=4),D129,"")</f>
      </c>
      <c r="G129" s="67"/>
      <c r="H129" s="70"/>
      <c r="I129" s="20">
        <f>IF(D129="","",RANK(D129,$D$5:$D$385,1))</f>
        <v>108</v>
      </c>
    </row>
    <row r="130" spans="1:9" ht="15">
      <c r="A130" s="37"/>
      <c r="B130" s="10"/>
      <c r="C130" s="10"/>
      <c r="D130" s="11"/>
      <c r="E130" s="12"/>
      <c r="F130" s="9"/>
      <c r="G130" s="9"/>
      <c r="H130" s="12"/>
      <c r="I130" s="12"/>
    </row>
    <row r="131" spans="1:9" ht="15">
      <c r="A131" s="37"/>
      <c r="B131" s="10"/>
      <c r="C131" s="10"/>
      <c r="D131" s="11"/>
      <c r="E131" s="12"/>
      <c r="F131" s="9"/>
      <c r="G131" s="9"/>
      <c r="H131" s="12"/>
      <c r="I131" s="12"/>
    </row>
    <row r="132" spans="1:9" ht="63">
      <c r="A132" s="26" t="s">
        <v>5</v>
      </c>
      <c r="B132" s="27" t="s">
        <v>7</v>
      </c>
      <c r="C132" s="27" t="s">
        <v>23</v>
      </c>
      <c r="D132" s="27" t="s">
        <v>8</v>
      </c>
      <c r="E132" s="26" t="s">
        <v>9</v>
      </c>
      <c r="F132" s="26" t="s">
        <v>10</v>
      </c>
      <c r="G132" s="26" t="s">
        <v>11</v>
      </c>
      <c r="H132" s="28" t="s">
        <v>12</v>
      </c>
      <c r="I132" s="29" t="s">
        <v>13</v>
      </c>
    </row>
    <row r="133" spans="1:9" ht="15" customHeight="1">
      <c r="A133" s="38">
        <v>1</v>
      </c>
      <c r="B133" s="18"/>
      <c r="C133" s="62">
        <v>28</v>
      </c>
      <c r="D133" s="19">
        <v>0.0034548611111111112</v>
      </c>
      <c r="E133" s="20">
        <f>IF(D133="","",RANK(D133,D133:D137,1))</f>
        <v>2</v>
      </c>
      <c r="F133" s="21">
        <f>IF(OR(E133=1,E133=2,E133=3,E133=4),D133,"")</f>
        <v>0.0034548611111111112</v>
      </c>
      <c r="G133" s="65">
        <f>IF(SUM(F133:F137)=0,"",SUM(F133:F137))</f>
        <v>0.014222222222222223</v>
      </c>
      <c r="H133" s="68">
        <f>IF(ISERROR(RANK(G133,$G$5:$G$385,1)),"",RANK(G133,$G$5:$G$385,1))</f>
        <v>18</v>
      </c>
      <c r="I133" s="20">
        <f>IF(D133="","",RANK(D133,$D$5:$D$385,1))</f>
        <v>72</v>
      </c>
    </row>
    <row r="134" spans="1:9" ht="15" customHeight="1">
      <c r="A134" s="38">
        <v>2</v>
      </c>
      <c r="B134" s="18"/>
      <c r="C134" s="63"/>
      <c r="D134" s="19">
        <v>0.004167824074074075</v>
      </c>
      <c r="E134" s="20">
        <f>IF(D134="","",RANK(D134,D133:D137,1))</f>
        <v>5</v>
      </c>
      <c r="F134" s="21">
        <f>IF(OR(E134=1,E134=2,E134=3,E134=4),D134,"")</f>
      </c>
      <c r="G134" s="66"/>
      <c r="H134" s="69"/>
      <c r="I134" s="20">
        <f>IF(D134="","",RANK(D134,$D$5:$D$385,1))</f>
        <v>156</v>
      </c>
    </row>
    <row r="135" spans="1:9" ht="15" customHeight="1">
      <c r="A135" s="38">
        <v>3</v>
      </c>
      <c r="B135" s="18"/>
      <c r="C135" s="63"/>
      <c r="D135" s="19">
        <v>0.003670138888888889</v>
      </c>
      <c r="E135" s="20">
        <f>IF(D135="","",RANK(D135,D133:D137,1))</f>
        <v>3</v>
      </c>
      <c r="F135" s="21">
        <f>IF(OR(E135=1,E135=2,E135=3,E135=4),D135,"")</f>
        <v>0.003670138888888889</v>
      </c>
      <c r="G135" s="66"/>
      <c r="H135" s="69"/>
      <c r="I135" s="20">
        <f>IF(D135="","",RANK(D135,$D$5:$D$385,1))</f>
        <v>102</v>
      </c>
    </row>
    <row r="136" spans="1:9" ht="15" customHeight="1">
      <c r="A136" s="38">
        <v>4</v>
      </c>
      <c r="B136" s="18"/>
      <c r="C136" s="63"/>
      <c r="D136" s="19">
        <v>0.003945601851851852</v>
      </c>
      <c r="E136" s="20">
        <f>IF(D136="","",RANK(D136,D133:D137,1))</f>
        <v>4</v>
      </c>
      <c r="F136" s="21">
        <f>IF(OR(E136=1,E136=2,E136=3,E136=4),D136,"")</f>
        <v>0.003945601851851852</v>
      </c>
      <c r="G136" s="66"/>
      <c r="H136" s="69"/>
      <c r="I136" s="20">
        <f>IF(D136="","",RANK(D136,$D$5:$D$385,1))</f>
        <v>143</v>
      </c>
    </row>
    <row r="137" spans="1:9" ht="15" customHeight="1">
      <c r="A137" s="38">
        <v>5</v>
      </c>
      <c r="B137" s="18"/>
      <c r="C137" s="64"/>
      <c r="D137" s="19">
        <v>0.00315162037037037</v>
      </c>
      <c r="E137" s="20">
        <f>IF(D137="","",RANK(D137,D133:D137,1))</f>
        <v>1</v>
      </c>
      <c r="F137" s="21">
        <f>IF(OR(E137=1,E137=2,E137=3,E137=4),D137,"")</f>
        <v>0.00315162037037037</v>
      </c>
      <c r="G137" s="67"/>
      <c r="H137" s="70"/>
      <c r="I137" s="20">
        <f>IF(D137="","",RANK(D137,$D$5:$D$385,1))</f>
        <v>21</v>
      </c>
    </row>
    <row r="138" spans="1:9" ht="15">
      <c r="A138" s="37"/>
      <c r="B138" s="10"/>
      <c r="C138" s="10"/>
      <c r="D138" s="11"/>
      <c r="E138" s="12"/>
      <c r="F138" s="9"/>
      <c r="G138" s="22"/>
      <c r="H138" s="12"/>
      <c r="I138" s="12"/>
    </row>
    <row r="139" spans="1:9" ht="15">
      <c r="A139" s="37"/>
      <c r="B139" s="10"/>
      <c r="C139" s="10"/>
      <c r="D139" s="11"/>
      <c r="E139" s="12"/>
      <c r="F139" s="9"/>
      <c r="G139" s="9"/>
      <c r="H139" s="12"/>
      <c r="I139" s="12"/>
    </row>
    <row r="140" spans="1:9" ht="63">
      <c r="A140" s="26" t="s">
        <v>5</v>
      </c>
      <c r="B140" s="27" t="s">
        <v>7</v>
      </c>
      <c r="C140" s="27" t="s">
        <v>23</v>
      </c>
      <c r="D140" s="27" t="s">
        <v>8</v>
      </c>
      <c r="E140" s="26" t="s">
        <v>9</v>
      </c>
      <c r="F140" s="26" t="s">
        <v>10</v>
      </c>
      <c r="G140" s="26" t="s">
        <v>11</v>
      </c>
      <c r="H140" s="28" t="s">
        <v>12</v>
      </c>
      <c r="I140" s="29" t="s">
        <v>13</v>
      </c>
    </row>
    <row r="141" spans="1:9" ht="15" customHeight="1">
      <c r="A141" s="38">
        <v>1</v>
      </c>
      <c r="B141" s="18"/>
      <c r="C141" s="62">
        <v>29</v>
      </c>
      <c r="D141" s="19">
        <v>0.004460648148148148</v>
      </c>
      <c r="E141" s="20">
        <f>IF(D141="","",RANK(D141,D141:D145,1))</f>
        <v>3</v>
      </c>
      <c r="F141" s="21">
        <f>IF(OR(E141=1,E141=2,E141=3,E141=4),D141,"")</f>
        <v>0.004460648148148148</v>
      </c>
      <c r="G141" s="65">
        <f>IF(SUM(F141:F145)=0,"",SUM(F141:F145))</f>
        <v>0.017527777777777778</v>
      </c>
      <c r="H141" s="68">
        <f>IF(ISERROR(RANK(G141,$G$5:$G$385,1)),"",RANK(G141,$G$5:$G$385,1))</f>
        <v>37</v>
      </c>
      <c r="I141" s="20">
        <f>IF(D141="","",RANK(D141,$D$5:$D$385,1))</f>
        <v>167</v>
      </c>
    </row>
    <row r="142" spans="1:9" ht="15" customHeight="1">
      <c r="A142" s="38">
        <v>2</v>
      </c>
      <c r="B142" s="18"/>
      <c r="C142" s="63"/>
      <c r="D142" s="19">
        <v>0.003935185185185186</v>
      </c>
      <c r="E142" s="20">
        <f>IF(D142="","",RANK(D142,D141:D145,1))</f>
        <v>1</v>
      </c>
      <c r="F142" s="21">
        <f>IF(OR(E142=1,E142=2,E142=3,E142=4),D142,"")</f>
        <v>0.003935185185185186</v>
      </c>
      <c r="G142" s="66"/>
      <c r="H142" s="69"/>
      <c r="I142" s="20">
        <f>IF(D142="","",RANK(D142,$D$5:$D$385,1))</f>
        <v>141</v>
      </c>
    </row>
    <row r="143" spans="1:9" ht="15" customHeight="1">
      <c r="A143" s="38">
        <v>3</v>
      </c>
      <c r="B143" s="18"/>
      <c r="C143" s="63"/>
      <c r="D143" s="19">
        <v>0.0047002314814814814</v>
      </c>
      <c r="E143" s="20">
        <f>IF(D143="","",RANK(D143,D141:D145,1))</f>
        <v>5</v>
      </c>
      <c r="F143" s="21">
        <f>IF(OR(E143=1,E143=2,E143=3,E143=4),D143,"")</f>
      </c>
      <c r="G143" s="66"/>
      <c r="H143" s="69"/>
      <c r="I143" s="20">
        <f>IF(D143="","",RANK(D143,$D$5:$D$385,1))</f>
        <v>186</v>
      </c>
    </row>
    <row r="144" spans="1:9" ht="15" customHeight="1">
      <c r="A144" s="38">
        <v>4</v>
      </c>
      <c r="B144" s="18"/>
      <c r="C144" s="63"/>
      <c r="D144" s="19">
        <v>0.004453703703703704</v>
      </c>
      <c r="E144" s="20">
        <f>IF(D144="","",RANK(D144,D141:D145,1))</f>
        <v>2</v>
      </c>
      <c r="F144" s="21">
        <f>IF(OR(E144=1,E144=2,E144=3,E144=4),D144,"")</f>
        <v>0.004453703703703704</v>
      </c>
      <c r="G144" s="66"/>
      <c r="H144" s="69"/>
      <c r="I144" s="20">
        <f>IF(D144="","",RANK(D144,$D$5:$D$385,1))</f>
        <v>166</v>
      </c>
    </row>
    <row r="145" spans="1:9" ht="15" customHeight="1">
      <c r="A145" s="38">
        <v>5</v>
      </c>
      <c r="B145" s="18"/>
      <c r="C145" s="64"/>
      <c r="D145" s="19">
        <v>0.004678240740740741</v>
      </c>
      <c r="E145" s="20">
        <f>IF(D145="","",RANK(D145,D141:D145,1))</f>
        <v>4</v>
      </c>
      <c r="F145" s="21">
        <f>IF(OR(E145=1,E145=2,E145=3,E145=4),D145,"")</f>
        <v>0.004678240740740741</v>
      </c>
      <c r="G145" s="67"/>
      <c r="H145" s="70"/>
      <c r="I145" s="20">
        <f>IF(D145="","",RANK(D145,$D$5:$D$385,1))</f>
        <v>183</v>
      </c>
    </row>
    <row r="146" spans="1:9" ht="15">
      <c r="A146" s="37"/>
      <c r="B146" s="10"/>
      <c r="C146" s="10"/>
      <c r="D146" s="11"/>
      <c r="E146" s="12"/>
      <c r="F146" s="9"/>
      <c r="G146" s="9"/>
      <c r="H146" s="12"/>
      <c r="I146" s="12"/>
    </row>
    <row r="147" spans="1:9" ht="15">
      <c r="A147" s="37"/>
      <c r="B147" s="10"/>
      <c r="C147" s="10"/>
      <c r="D147" s="11"/>
      <c r="E147" s="12"/>
      <c r="F147" s="9"/>
      <c r="G147" s="9"/>
      <c r="H147" s="12"/>
      <c r="I147" s="12"/>
    </row>
    <row r="148" spans="1:9" ht="63">
      <c r="A148" s="26" t="s">
        <v>5</v>
      </c>
      <c r="B148" s="27" t="s">
        <v>7</v>
      </c>
      <c r="C148" s="27" t="s">
        <v>23</v>
      </c>
      <c r="D148" s="27" t="s">
        <v>8</v>
      </c>
      <c r="E148" s="26" t="s">
        <v>9</v>
      </c>
      <c r="F148" s="26" t="s">
        <v>10</v>
      </c>
      <c r="G148" s="26" t="s">
        <v>11</v>
      </c>
      <c r="H148" s="28" t="s">
        <v>12</v>
      </c>
      <c r="I148" s="29" t="s">
        <v>13</v>
      </c>
    </row>
    <row r="149" spans="1:9" ht="15" customHeight="1">
      <c r="A149" s="38">
        <v>1</v>
      </c>
      <c r="B149" s="18"/>
      <c r="C149" s="62">
        <v>30</v>
      </c>
      <c r="D149" s="19">
        <v>0.003396990740740741</v>
      </c>
      <c r="E149" s="20">
        <f>IF(D149="","",RANK(D149,D149:D153,1))</f>
        <v>5</v>
      </c>
      <c r="F149" s="21">
        <f>IF(OR(E149=1,E149=2,E149=3,E149=4),D149,"")</f>
      </c>
      <c r="G149" s="65">
        <f>IF(SUM(F149:F153)=0,"",SUM(F149:F153))</f>
        <v>0.012662037037037036</v>
      </c>
      <c r="H149" s="68">
        <f>IF(ISERROR(RANK(G149,$G$5:$G$385,1)),"",RANK(G149,$G$5:$G$385,1))</f>
        <v>4</v>
      </c>
      <c r="I149" s="20">
        <f>IF(D149="","",RANK(D149,$D$5:$D$385,1))</f>
        <v>65</v>
      </c>
    </row>
    <row r="150" spans="1:9" ht="15" customHeight="1">
      <c r="A150" s="38">
        <v>2</v>
      </c>
      <c r="B150" s="18"/>
      <c r="C150" s="63"/>
      <c r="D150" s="19">
        <v>0.002789351851851852</v>
      </c>
      <c r="E150" s="20">
        <f>IF(D150="","",RANK(D150,D149:D153,1))</f>
        <v>1</v>
      </c>
      <c r="F150" s="21">
        <f>IF(OR(E150=1,E150=2,E150=3,E150=4),D150,"")</f>
        <v>0.002789351851851852</v>
      </c>
      <c r="G150" s="66"/>
      <c r="H150" s="69"/>
      <c r="I150" s="20">
        <f>IF(D150="","",RANK(D150,$D$5:$D$385,1))</f>
        <v>1</v>
      </c>
    </row>
    <row r="151" spans="1:9" ht="15" customHeight="1">
      <c r="A151" s="38">
        <v>3</v>
      </c>
      <c r="B151" s="18"/>
      <c r="C151" s="63"/>
      <c r="D151" s="19">
        <v>0.003216435185185185</v>
      </c>
      <c r="E151" s="20">
        <f>IF(D151="","",RANK(D151,D149:D153,1))</f>
        <v>2</v>
      </c>
      <c r="F151" s="21">
        <f>IF(OR(E151=1,E151=2,E151=3,E151=4),D151,"")</f>
        <v>0.003216435185185185</v>
      </c>
      <c r="G151" s="66"/>
      <c r="H151" s="69"/>
      <c r="I151" s="20">
        <f>IF(D151="","",RANK(D151,$D$5:$D$385,1))</f>
        <v>33</v>
      </c>
    </row>
    <row r="152" spans="1:9" ht="15" customHeight="1">
      <c r="A152" s="38">
        <v>4</v>
      </c>
      <c r="B152" s="18"/>
      <c r="C152" s="63"/>
      <c r="D152" s="19">
        <v>0.0033692129629629627</v>
      </c>
      <c r="E152" s="20">
        <f>IF(D152="","",RANK(D152,D149:D153,1))</f>
        <v>4</v>
      </c>
      <c r="F152" s="21">
        <f>IF(OR(E152=1,E152=2,E152=3,E152=4),D152,"")</f>
        <v>0.0033692129629629627</v>
      </c>
      <c r="G152" s="66"/>
      <c r="H152" s="69"/>
      <c r="I152" s="20">
        <f>IF(D152="","",RANK(D152,$D$5:$D$385,1))</f>
        <v>60</v>
      </c>
    </row>
    <row r="153" spans="1:9" ht="15" customHeight="1">
      <c r="A153" s="38">
        <v>5</v>
      </c>
      <c r="B153" s="18"/>
      <c r="C153" s="64"/>
      <c r="D153" s="19">
        <v>0.0032870370370370367</v>
      </c>
      <c r="E153" s="20">
        <f>IF(D153="","",RANK(D153,D149:D153,1))</f>
        <v>3</v>
      </c>
      <c r="F153" s="21">
        <f>IF(OR(E153=1,E153=2,E153=3,E153=4),D153,"")</f>
        <v>0.0032870370370370367</v>
      </c>
      <c r="G153" s="67"/>
      <c r="H153" s="70"/>
      <c r="I153" s="20">
        <f>IF(D153="","",RANK(D153,$D$5:$D$385,1))</f>
        <v>49</v>
      </c>
    </row>
    <row r="154" spans="1:9" ht="15">
      <c r="A154" s="37"/>
      <c r="B154" s="10"/>
      <c r="C154" s="10"/>
      <c r="D154" s="11"/>
      <c r="E154" s="12"/>
      <c r="F154" s="9"/>
      <c r="G154" s="9"/>
      <c r="H154" s="12"/>
      <c r="I154" s="12"/>
    </row>
    <row r="155" spans="1:9" ht="15">
      <c r="A155" s="37"/>
      <c r="B155" s="10"/>
      <c r="C155" s="10"/>
      <c r="D155" s="11"/>
      <c r="E155" s="12"/>
      <c r="F155" s="9"/>
      <c r="G155" s="9"/>
      <c r="H155" s="12"/>
      <c r="I155" s="12"/>
    </row>
    <row r="156" spans="1:9" ht="63">
      <c r="A156" s="26" t="s">
        <v>5</v>
      </c>
      <c r="B156" s="27" t="s">
        <v>7</v>
      </c>
      <c r="C156" s="27" t="s">
        <v>23</v>
      </c>
      <c r="D156" s="27" t="s">
        <v>8</v>
      </c>
      <c r="E156" s="26" t="s">
        <v>9</v>
      </c>
      <c r="F156" s="26" t="s">
        <v>10</v>
      </c>
      <c r="G156" s="26" t="s">
        <v>11</v>
      </c>
      <c r="H156" s="28" t="s">
        <v>12</v>
      </c>
      <c r="I156" s="29" t="s">
        <v>13</v>
      </c>
    </row>
    <row r="157" spans="1:9" ht="15" customHeight="1">
      <c r="A157" s="38">
        <v>1</v>
      </c>
      <c r="B157" s="18"/>
      <c r="C157" s="62">
        <v>31</v>
      </c>
      <c r="D157" s="19">
        <v>0.004659722222222222</v>
      </c>
      <c r="E157" s="20">
        <f>IF(D157="","",RANK(D157,D157:D161,1))</f>
        <v>5</v>
      </c>
      <c r="F157" s="21">
        <f>IF(OR(E157=1,E157=2,E157=3,E157=4),D157,"")</f>
      </c>
      <c r="G157" s="65">
        <f>IF(SUM(F157:F161)=0,"",SUM(F157:F161))</f>
        <v>0.015760416666666666</v>
      </c>
      <c r="H157" s="68">
        <f>IF(ISERROR(RANK(G157,$G$5:$G$385,1)),"",RANK(G157,$G$5:$G$385,1))</f>
        <v>31</v>
      </c>
      <c r="I157" s="20">
        <f>IF(D157="","",RANK(D157,$D$5:$D$385,1))</f>
        <v>181</v>
      </c>
    </row>
    <row r="158" spans="1:9" ht="15" customHeight="1">
      <c r="A158" s="38">
        <v>2</v>
      </c>
      <c r="B158" s="18"/>
      <c r="C158" s="63"/>
      <c r="D158" s="19">
        <v>0.004431712962962963</v>
      </c>
      <c r="E158" s="20">
        <f>IF(D158="","",RANK(D158,D157:D161,1))</f>
        <v>3</v>
      </c>
      <c r="F158" s="21">
        <f>IF(OR(E158=1,E158=2,E158=3,E158=4),D158,"")</f>
        <v>0.004431712962962963</v>
      </c>
      <c r="G158" s="66"/>
      <c r="H158" s="69"/>
      <c r="I158" s="20">
        <f>IF(D158="","",RANK(D158,$D$5:$D$385,1))</f>
        <v>165</v>
      </c>
    </row>
    <row r="159" spans="1:9" ht="15" customHeight="1">
      <c r="A159" s="38">
        <v>3</v>
      </c>
      <c r="B159" s="18"/>
      <c r="C159" s="63"/>
      <c r="D159" s="19">
        <v>0.004540509259259259</v>
      </c>
      <c r="E159" s="20">
        <f>IF(D159="","",RANK(D159,D157:D161,1))</f>
        <v>4</v>
      </c>
      <c r="F159" s="21">
        <f>IF(OR(E159=1,E159=2,E159=3,E159=4),D159,"")</f>
        <v>0.004540509259259259</v>
      </c>
      <c r="G159" s="66"/>
      <c r="H159" s="69"/>
      <c r="I159" s="20">
        <f>IF(D159="","",RANK(D159,$D$5:$D$385,1))</f>
        <v>173</v>
      </c>
    </row>
    <row r="160" spans="1:9" ht="15" customHeight="1">
      <c r="A160" s="38">
        <v>4</v>
      </c>
      <c r="B160" s="18"/>
      <c r="C160" s="63"/>
      <c r="D160" s="19">
        <v>0.0036226851851851854</v>
      </c>
      <c r="E160" s="20">
        <f>IF(D160="","",RANK(D160,D157:D161,1))</f>
        <v>2</v>
      </c>
      <c r="F160" s="21">
        <f>IF(OR(E160=1,E160=2,E160=3,E160=4),D160,"")</f>
        <v>0.0036226851851851854</v>
      </c>
      <c r="G160" s="66"/>
      <c r="H160" s="69"/>
      <c r="I160" s="20">
        <f>IF(D160="","",RANK(D160,$D$5:$D$385,1))</f>
        <v>97</v>
      </c>
    </row>
    <row r="161" spans="1:9" ht="15" customHeight="1">
      <c r="A161" s="38">
        <v>5</v>
      </c>
      <c r="B161" s="18"/>
      <c r="C161" s="64"/>
      <c r="D161" s="19">
        <v>0.00316550925925926</v>
      </c>
      <c r="E161" s="20">
        <f>IF(D161="","",RANK(D161,D157:D161,1))</f>
        <v>1</v>
      </c>
      <c r="F161" s="21">
        <f>IF(OR(E161=1,E161=2,E161=3,E161=4),D161,"")</f>
        <v>0.00316550925925926</v>
      </c>
      <c r="G161" s="67"/>
      <c r="H161" s="70"/>
      <c r="I161" s="20">
        <f>IF(D161="","",RANK(D161,$D$5:$D$385,1))</f>
        <v>26</v>
      </c>
    </row>
    <row r="162" spans="1:9" ht="15">
      <c r="A162" s="37"/>
      <c r="B162" s="10"/>
      <c r="C162" s="10"/>
      <c r="D162" s="11"/>
      <c r="E162" s="12"/>
      <c r="F162" s="9"/>
      <c r="G162" s="22"/>
      <c r="H162" s="12"/>
      <c r="I162" s="12"/>
    </row>
    <row r="163" spans="1:9" ht="15">
      <c r="A163" s="37"/>
      <c r="B163" s="10"/>
      <c r="C163" s="10"/>
      <c r="D163" s="11"/>
      <c r="E163" s="12"/>
      <c r="F163" s="9"/>
      <c r="G163" s="9"/>
      <c r="H163" s="12"/>
      <c r="I163" s="12"/>
    </row>
    <row r="164" spans="1:9" ht="63">
      <c r="A164" s="26" t="s">
        <v>5</v>
      </c>
      <c r="B164" s="27" t="s">
        <v>7</v>
      </c>
      <c r="C164" s="27" t="s">
        <v>23</v>
      </c>
      <c r="D164" s="27" t="s">
        <v>8</v>
      </c>
      <c r="E164" s="26" t="s">
        <v>9</v>
      </c>
      <c r="F164" s="26" t="s">
        <v>10</v>
      </c>
      <c r="G164" s="26" t="s">
        <v>11</v>
      </c>
      <c r="H164" s="28" t="s">
        <v>12</v>
      </c>
      <c r="I164" s="29" t="s">
        <v>13</v>
      </c>
    </row>
    <row r="165" spans="1:9" ht="15" customHeight="1">
      <c r="A165" s="38">
        <v>1</v>
      </c>
      <c r="B165" s="18"/>
      <c r="C165" s="62">
        <v>32</v>
      </c>
      <c r="D165" s="19">
        <v>0.003597222222222222</v>
      </c>
      <c r="E165" s="20">
        <f>IF(D165="","",RANK(D165,D165:D169,1))</f>
        <v>5</v>
      </c>
      <c r="F165" s="21">
        <f>IF(OR(E165=1,E165=2,E165=3,E165=4),D165,"")</f>
      </c>
      <c r="G165" s="65">
        <f>IF(SUM(F165:F169)=0,"",SUM(F165:F169))</f>
        <v>0.013376157407407408</v>
      </c>
      <c r="H165" s="68">
        <f>IF(ISERROR(RANK(G165,$G$5:$G$385,1)),"",RANK(G165,$G$5:$G$385,1))</f>
        <v>11</v>
      </c>
      <c r="I165" s="20">
        <f>IF(D165="","",RANK(D165,$D$5:$D$385,1))</f>
        <v>90</v>
      </c>
    </row>
    <row r="166" spans="1:9" ht="15" customHeight="1">
      <c r="A166" s="38">
        <v>2</v>
      </c>
      <c r="B166" s="18"/>
      <c r="C166" s="63"/>
      <c r="D166" s="19">
        <v>0.003018518518518519</v>
      </c>
      <c r="E166" s="20">
        <f>IF(D166="","",RANK(D166,D165:D169,1))</f>
        <v>1</v>
      </c>
      <c r="F166" s="21">
        <f>IF(OR(E166=1,E166=2,E166=3,E166=4),D166,"")</f>
        <v>0.003018518518518519</v>
      </c>
      <c r="G166" s="66"/>
      <c r="H166" s="69"/>
      <c r="I166" s="20">
        <f>IF(D166="","",RANK(D166,$D$5:$D$385,1))</f>
        <v>9</v>
      </c>
    </row>
    <row r="167" spans="1:9" ht="15" customHeight="1">
      <c r="A167" s="38">
        <v>3</v>
      </c>
      <c r="B167" s="18"/>
      <c r="C167" s="63"/>
      <c r="D167" s="19">
        <v>0.0034976851851851853</v>
      </c>
      <c r="E167" s="20">
        <f>IF(D167="","",RANK(D167,D165:D169,1))</f>
        <v>3</v>
      </c>
      <c r="F167" s="21">
        <f>IF(OR(E167=1,E167=2,E167=3,E167=4),D167,"")</f>
        <v>0.0034976851851851853</v>
      </c>
      <c r="G167" s="66"/>
      <c r="H167" s="69"/>
      <c r="I167" s="20">
        <f>IF(D167="","",RANK(D167,$D$5:$D$385,1))</f>
        <v>80</v>
      </c>
    </row>
    <row r="168" spans="1:9" ht="15" customHeight="1">
      <c r="A168" s="38">
        <v>4</v>
      </c>
      <c r="B168" s="18"/>
      <c r="C168" s="63"/>
      <c r="D168" s="19">
        <v>0.0032881944444444447</v>
      </c>
      <c r="E168" s="20">
        <f>IF(D168="","",RANK(D168,D165:D169,1))</f>
        <v>2</v>
      </c>
      <c r="F168" s="21">
        <f>IF(OR(E168=1,E168=2,E168=3,E168=4),D168,"")</f>
        <v>0.0032881944444444447</v>
      </c>
      <c r="G168" s="66"/>
      <c r="H168" s="69"/>
      <c r="I168" s="20">
        <f>IF(D168="","",RANK(D168,$D$5:$D$385,1))</f>
        <v>50</v>
      </c>
    </row>
    <row r="169" spans="1:9" ht="15" customHeight="1">
      <c r="A169" s="38">
        <v>5</v>
      </c>
      <c r="B169" s="18"/>
      <c r="C169" s="64"/>
      <c r="D169" s="19">
        <v>0.0035717592592592593</v>
      </c>
      <c r="E169" s="20">
        <f>IF(D169="","",RANK(D169,D165:D169,1))</f>
        <v>4</v>
      </c>
      <c r="F169" s="21">
        <f>IF(OR(E169=1,E169=2,E169=3,E169=4),D169,"")</f>
        <v>0.0035717592592592593</v>
      </c>
      <c r="G169" s="67"/>
      <c r="H169" s="70"/>
      <c r="I169" s="20">
        <f>IF(D169="","",RANK(D169,$D$5:$D$385,1))</f>
        <v>88</v>
      </c>
    </row>
    <row r="170" ht="12.75">
      <c r="A170" s="39"/>
    </row>
    <row r="171" ht="12.75">
      <c r="A171" s="39"/>
    </row>
    <row r="172" spans="1:9" ht="63">
      <c r="A172" s="26" t="s">
        <v>5</v>
      </c>
      <c r="B172" s="27" t="s">
        <v>7</v>
      </c>
      <c r="C172" s="27" t="s">
        <v>23</v>
      </c>
      <c r="D172" s="27" t="s">
        <v>8</v>
      </c>
      <c r="E172" s="26" t="s">
        <v>9</v>
      </c>
      <c r="F172" s="26" t="s">
        <v>10</v>
      </c>
      <c r="G172" s="26" t="s">
        <v>11</v>
      </c>
      <c r="H172" s="28" t="s">
        <v>12</v>
      </c>
      <c r="I172" s="29" t="s">
        <v>13</v>
      </c>
    </row>
    <row r="173" spans="1:9" ht="15" customHeight="1">
      <c r="A173" s="38">
        <v>1</v>
      </c>
      <c r="B173" s="18"/>
      <c r="C173" s="62">
        <v>34</v>
      </c>
      <c r="D173" s="19">
        <v>0.0034340277777777776</v>
      </c>
      <c r="E173" s="20">
        <f>IF(D173="","",RANK(D173,D173:D177,1))</f>
        <v>1</v>
      </c>
      <c r="F173" s="21">
        <f>IF(OR(E173=1,E173=2,E173=3,E173=4),D173,"")</f>
        <v>0.0034340277777777776</v>
      </c>
      <c r="G173" s="65">
        <f>IF(SUM(F173:F177)=0,"",SUM(F173:F177))</f>
        <v>0.014598379629629628</v>
      </c>
      <c r="H173" s="68">
        <f>IF(ISERROR(RANK(G173,$G$5:$G$385,1)),"",RANK(G173,$G$5:$G$385,1))</f>
        <v>24</v>
      </c>
      <c r="I173" s="20">
        <f>IF(D173="","",RANK(D173,$D$5:$D$385,1))</f>
        <v>70</v>
      </c>
    </row>
    <row r="174" spans="1:9" ht="15" customHeight="1">
      <c r="A174" s="38">
        <v>2</v>
      </c>
      <c r="B174" s="18"/>
      <c r="C174" s="63"/>
      <c r="D174" s="19">
        <v>0.003965277777777778</v>
      </c>
      <c r="E174" s="20">
        <f>IF(D174="","",RANK(D174,D173:D177,1))</f>
        <v>5</v>
      </c>
      <c r="F174" s="21">
        <f>IF(OR(E174=1,E174=2,E174=3,E174=4),D174,"")</f>
      </c>
      <c r="G174" s="66"/>
      <c r="H174" s="69"/>
      <c r="I174" s="20">
        <f>IF(D174="","",RANK(D174,$D$5:$D$385,1))</f>
        <v>146</v>
      </c>
    </row>
    <row r="175" spans="1:9" ht="15" customHeight="1">
      <c r="A175" s="38">
        <v>3</v>
      </c>
      <c r="B175" s="18"/>
      <c r="C175" s="63"/>
      <c r="D175" s="19">
        <v>0.0035474537037037037</v>
      </c>
      <c r="E175" s="20">
        <f>IF(D175="","",RANK(D175,D173:D177,1))</f>
        <v>2</v>
      </c>
      <c r="F175" s="21">
        <f>IF(OR(E175=1,E175=2,E175=3,E175=4),D175,"")</f>
        <v>0.0035474537037037037</v>
      </c>
      <c r="G175" s="66"/>
      <c r="H175" s="69"/>
      <c r="I175" s="20">
        <f>IF(D175="","",RANK(D175,$D$5:$D$385,1))</f>
        <v>85</v>
      </c>
    </row>
    <row r="176" spans="1:9" ht="15" customHeight="1">
      <c r="A176" s="38">
        <v>4</v>
      </c>
      <c r="B176" s="18"/>
      <c r="C176" s="63"/>
      <c r="D176" s="19">
        <v>0.0038495370370370367</v>
      </c>
      <c r="E176" s="20">
        <f>IF(D176="","",RANK(D176,D173:D177,1))</f>
        <v>4</v>
      </c>
      <c r="F176" s="21">
        <f>IF(OR(E176=1,E176=2,E176=3,E176=4),D176,"")</f>
        <v>0.0038495370370370367</v>
      </c>
      <c r="G176" s="66"/>
      <c r="H176" s="69"/>
      <c r="I176" s="20">
        <f>IF(D176="","",RANK(D176,$D$5:$D$385,1))</f>
        <v>131</v>
      </c>
    </row>
    <row r="177" spans="1:9" ht="15" customHeight="1">
      <c r="A177" s="38">
        <v>5</v>
      </c>
      <c r="B177" s="18"/>
      <c r="C177" s="64"/>
      <c r="D177" s="19">
        <v>0.0037673611111111107</v>
      </c>
      <c r="E177" s="20">
        <f>IF(D177="","",RANK(D177,D173:D177,1))</f>
        <v>3</v>
      </c>
      <c r="F177" s="21">
        <f>IF(OR(E177=1,E177=2,E177=3,E177=4),D177,"")</f>
        <v>0.0037673611111111107</v>
      </c>
      <c r="G177" s="67"/>
      <c r="H177" s="70"/>
      <c r="I177" s="20">
        <f>IF(D177="","",RANK(D177,$D$5:$D$385,1))</f>
        <v>119</v>
      </c>
    </row>
    <row r="178" spans="1:9" ht="15">
      <c r="A178" s="37"/>
      <c r="B178" s="10"/>
      <c r="C178" s="10"/>
      <c r="D178" s="11"/>
      <c r="E178" s="12"/>
      <c r="F178" s="9"/>
      <c r="G178" s="22"/>
      <c r="H178" s="12"/>
      <c r="I178" s="12"/>
    </row>
    <row r="179" spans="1:9" ht="15">
      <c r="A179" s="37"/>
      <c r="B179" s="10"/>
      <c r="C179" s="10"/>
      <c r="D179" s="11"/>
      <c r="E179" s="12"/>
      <c r="F179" s="9"/>
      <c r="G179" s="9"/>
      <c r="H179" s="12"/>
      <c r="I179" s="12"/>
    </row>
    <row r="180" spans="1:9" ht="63">
      <c r="A180" s="26" t="s">
        <v>5</v>
      </c>
      <c r="B180" s="27" t="s">
        <v>7</v>
      </c>
      <c r="C180" s="27" t="s">
        <v>23</v>
      </c>
      <c r="D180" s="14" t="s">
        <v>8</v>
      </c>
      <c r="E180" s="26" t="s">
        <v>9</v>
      </c>
      <c r="F180" s="15" t="s">
        <v>10</v>
      </c>
      <c r="G180" s="26" t="s">
        <v>11</v>
      </c>
      <c r="H180" s="28" t="s">
        <v>12</v>
      </c>
      <c r="I180" s="16" t="s">
        <v>13</v>
      </c>
    </row>
    <row r="181" spans="1:9" ht="15" customHeight="1">
      <c r="A181" s="38">
        <v>1</v>
      </c>
      <c r="B181" s="18"/>
      <c r="C181" s="62">
        <v>36</v>
      </c>
      <c r="D181" s="19">
        <v>0.00316087962962963</v>
      </c>
      <c r="E181" s="20">
        <f>IF(D181="","",RANK(D181,D181:D185,1))</f>
        <v>1</v>
      </c>
      <c r="F181" s="21">
        <f>IF(OR(E181=1,E181=2,E181=3,E181=4),D181,"")</f>
        <v>0.00316087962962963</v>
      </c>
      <c r="G181" s="65">
        <f>IF(SUM(F181:F185)=0,"",SUM(F181:F185))</f>
        <v>0.013253472222222222</v>
      </c>
      <c r="H181" s="68">
        <f>IF(ISERROR(RANK(G181,$G$5:$G$385,1)),"",RANK(G181,$G$5:$G$385,1))</f>
        <v>8</v>
      </c>
      <c r="I181" s="20">
        <f>IF(D181="","",RANK(D181,$D$5:$D$385,1))</f>
        <v>23</v>
      </c>
    </row>
    <row r="182" spans="1:9" ht="15" customHeight="1">
      <c r="A182" s="38">
        <v>2</v>
      </c>
      <c r="B182" s="18"/>
      <c r="C182" s="63"/>
      <c r="D182" s="19">
        <v>0.0032407407407407406</v>
      </c>
      <c r="E182" s="20">
        <f>IF(D182="","",RANK(D182,D181:D185,1))</f>
        <v>2</v>
      </c>
      <c r="F182" s="21">
        <f>IF(OR(E182=1,E182=2,E182=3,E182=4),D182,"")</f>
        <v>0.0032407407407407406</v>
      </c>
      <c r="G182" s="66"/>
      <c r="H182" s="69"/>
      <c r="I182" s="20">
        <f>IF(D182="","",RANK(D182,$D$5:$D$385,1))</f>
        <v>38</v>
      </c>
    </row>
    <row r="183" spans="1:9" ht="15" customHeight="1">
      <c r="A183" s="38">
        <v>3</v>
      </c>
      <c r="B183" s="18"/>
      <c r="C183" s="63"/>
      <c r="D183" s="19">
        <v>0.003965277777777778</v>
      </c>
      <c r="E183" s="20">
        <f>IF(D183="","",RANK(D183,D181:D185,1))</f>
        <v>5</v>
      </c>
      <c r="F183" s="21">
        <f>IF(OR(E183=1,E183=2,E183=3,E183=4),D183,"")</f>
      </c>
      <c r="G183" s="66"/>
      <c r="H183" s="69"/>
      <c r="I183" s="20">
        <f>IF(D183="","",RANK(D183,$D$5:$D$385,1))</f>
        <v>146</v>
      </c>
    </row>
    <row r="184" spans="1:9" ht="15" customHeight="1">
      <c r="A184" s="38">
        <v>4</v>
      </c>
      <c r="B184" s="18"/>
      <c r="C184" s="63"/>
      <c r="D184" s="19">
        <v>0.0033321759259259264</v>
      </c>
      <c r="E184" s="20">
        <f>IF(D184="","",RANK(D184,D181:D185,1))</f>
        <v>3</v>
      </c>
      <c r="F184" s="21">
        <f>IF(OR(E184=1,E184=2,E184=3,E184=4),D184,"")</f>
        <v>0.0033321759259259264</v>
      </c>
      <c r="G184" s="66"/>
      <c r="H184" s="69"/>
      <c r="I184" s="20">
        <f>IF(D184="","",RANK(D184,$D$5:$D$385,1))</f>
        <v>55</v>
      </c>
    </row>
    <row r="185" spans="1:9" ht="15" customHeight="1">
      <c r="A185" s="38">
        <v>5</v>
      </c>
      <c r="B185" s="18"/>
      <c r="C185" s="64"/>
      <c r="D185" s="19">
        <v>0.003519675925925926</v>
      </c>
      <c r="E185" s="20">
        <f>IF(D185="","",RANK(D185,D181:D185,1))</f>
        <v>4</v>
      </c>
      <c r="F185" s="21">
        <f>IF(OR(E185=1,E185=2,E185=3,E185=4),D185,"")</f>
        <v>0.003519675925925926</v>
      </c>
      <c r="G185" s="67"/>
      <c r="H185" s="70"/>
      <c r="I185" s="20">
        <f>IF(D185="","",RANK(D185,$D$5:$D$385,1))</f>
        <v>82</v>
      </c>
    </row>
    <row r="186" spans="1:9" ht="15">
      <c r="A186" s="37"/>
      <c r="B186" s="10"/>
      <c r="C186" s="10"/>
      <c r="D186" s="11"/>
      <c r="E186" s="12"/>
      <c r="F186" s="9"/>
      <c r="G186" s="9"/>
      <c r="H186" s="12"/>
      <c r="I186" s="12"/>
    </row>
    <row r="187" spans="1:9" ht="15">
      <c r="A187" s="37"/>
      <c r="B187" s="10"/>
      <c r="C187" s="10"/>
      <c r="D187" s="11"/>
      <c r="E187" s="12"/>
      <c r="F187" s="9"/>
      <c r="G187" s="9"/>
      <c r="H187" s="12"/>
      <c r="I187" s="12"/>
    </row>
    <row r="188" spans="1:9" ht="63">
      <c r="A188" s="26" t="s">
        <v>5</v>
      </c>
      <c r="B188" s="27" t="s">
        <v>7</v>
      </c>
      <c r="C188" s="27" t="s">
        <v>23</v>
      </c>
      <c r="D188" s="27" t="s">
        <v>8</v>
      </c>
      <c r="E188" s="26" t="s">
        <v>9</v>
      </c>
      <c r="F188" s="26" t="s">
        <v>10</v>
      </c>
      <c r="G188" s="26" t="s">
        <v>11</v>
      </c>
      <c r="H188" s="28" t="s">
        <v>12</v>
      </c>
      <c r="I188" s="29" t="s">
        <v>13</v>
      </c>
    </row>
    <row r="189" spans="1:9" ht="15" customHeight="1">
      <c r="A189" s="38">
        <v>1</v>
      </c>
      <c r="B189" s="18"/>
      <c r="C189" s="62">
        <v>38</v>
      </c>
      <c r="D189" s="19">
        <v>0.004587962962962963</v>
      </c>
      <c r="E189" s="20">
        <f>IF(D189="","",RANK(D189,D189:D193,1))</f>
        <v>2</v>
      </c>
      <c r="F189" s="21">
        <f>IF(OR(E189=1,E189=2,E189=3,E189=4),D189,"")</f>
        <v>0.004587962962962963</v>
      </c>
      <c r="G189" s="65">
        <f>IF(SUM(F189:F193)=0,"",SUM(F189:F193))</f>
        <v>0.01739351851851852</v>
      </c>
      <c r="H189" s="68">
        <f>IF(ISERROR(RANK(G189,$G$5:$G$385,1)),"",RANK(G189,$G$5:$G$385,1))</f>
        <v>36</v>
      </c>
      <c r="I189" s="20">
        <f>IF(D189="","",RANK(D189,$D$5:$D$385,1))</f>
        <v>175</v>
      </c>
    </row>
    <row r="190" spans="1:9" ht="15" customHeight="1">
      <c r="A190" s="38">
        <v>2</v>
      </c>
      <c r="B190" s="18"/>
      <c r="C190" s="63"/>
      <c r="D190" s="19">
        <v>0.004694444444444445</v>
      </c>
      <c r="E190" s="20">
        <f>IF(D190="","",RANK(D190,D189:D193,1))</f>
        <v>4</v>
      </c>
      <c r="F190" s="21">
        <f>IF(OR(E190=1,E190=2,E190=3,E190=4),D190,"")</f>
        <v>0.004694444444444445</v>
      </c>
      <c r="G190" s="66"/>
      <c r="H190" s="69"/>
      <c r="I190" s="20">
        <f>IF(D190="","",RANK(D190,$D$5:$D$385,1))</f>
        <v>185</v>
      </c>
    </row>
    <row r="191" spans="1:9" ht="15" customHeight="1">
      <c r="A191" s="38">
        <v>3</v>
      </c>
      <c r="B191" s="18"/>
      <c r="C191" s="63"/>
      <c r="D191" s="19">
        <v>0.004690972222222222</v>
      </c>
      <c r="E191" s="20">
        <f>IF(D191="","",RANK(D191,D189:D193,1))</f>
        <v>3</v>
      </c>
      <c r="F191" s="21">
        <f>IF(OR(E191=1,E191=2,E191=3,E191=4),D191,"")</f>
        <v>0.004690972222222222</v>
      </c>
      <c r="G191" s="66"/>
      <c r="H191" s="69"/>
      <c r="I191" s="20">
        <f>IF(D191="","",RANK(D191,$D$5:$D$385,1))</f>
        <v>184</v>
      </c>
    </row>
    <row r="192" spans="1:9" ht="15" customHeight="1">
      <c r="A192" s="38">
        <v>4</v>
      </c>
      <c r="B192" s="18"/>
      <c r="C192" s="63"/>
      <c r="D192" s="19">
        <v>0.003420138888888889</v>
      </c>
      <c r="E192" s="20">
        <f>IF(D192="","",RANK(D192,D189:D193,1))</f>
        <v>1</v>
      </c>
      <c r="F192" s="21">
        <f>IF(OR(E192=1,E192=2,E192=3,E192=4),D192,"")</f>
        <v>0.003420138888888889</v>
      </c>
      <c r="G192" s="66"/>
      <c r="H192" s="69"/>
      <c r="I192" s="20">
        <f>IF(D192="","",RANK(D192,$D$5:$D$385,1))</f>
        <v>68</v>
      </c>
    </row>
    <row r="193" spans="1:9" ht="15" customHeight="1">
      <c r="A193" s="38">
        <v>5</v>
      </c>
      <c r="B193" s="18"/>
      <c r="C193" s="64"/>
      <c r="D193" s="19"/>
      <c r="E193" s="20">
        <f>IF(D193="","",RANK(D193,D189:D193,1))</f>
      </c>
      <c r="F193" s="21">
        <f>IF(OR(E193=1,E193=2,E193=3,E193=4),D193,"")</f>
      </c>
      <c r="G193" s="67"/>
      <c r="H193" s="70"/>
      <c r="I193" s="20">
        <f>IF(D193="","",RANK(D193,$D$5:$D$385,1))</f>
      </c>
    </row>
    <row r="194" spans="1:9" ht="15">
      <c r="A194" s="37"/>
      <c r="B194" s="10"/>
      <c r="C194" s="10"/>
      <c r="D194" s="11"/>
      <c r="E194" s="12"/>
      <c r="F194" s="9"/>
      <c r="G194" s="22"/>
      <c r="H194" s="12"/>
      <c r="I194" s="12"/>
    </row>
    <row r="195" spans="1:9" ht="15">
      <c r="A195" s="37"/>
      <c r="B195" s="10"/>
      <c r="C195" s="10"/>
      <c r="D195" s="11"/>
      <c r="E195" s="12"/>
      <c r="F195" s="9"/>
      <c r="G195" s="9"/>
      <c r="H195" s="12"/>
      <c r="I195" s="12"/>
    </row>
    <row r="196" spans="1:9" ht="63">
      <c r="A196" s="26" t="s">
        <v>5</v>
      </c>
      <c r="B196" s="27" t="s">
        <v>7</v>
      </c>
      <c r="C196" s="27" t="s">
        <v>23</v>
      </c>
      <c r="D196" s="27" t="s">
        <v>8</v>
      </c>
      <c r="E196" s="26" t="s">
        <v>9</v>
      </c>
      <c r="F196" s="26" t="s">
        <v>10</v>
      </c>
      <c r="G196" s="26" t="s">
        <v>11</v>
      </c>
      <c r="H196" s="28" t="s">
        <v>12</v>
      </c>
      <c r="I196" s="29" t="s">
        <v>13</v>
      </c>
    </row>
    <row r="197" spans="1:9" ht="15" customHeight="1">
      <c r="A197" s="38">
        <v>1</v>
      </c>
      <c r="B197" s="18"/>
      <c r="C197" s="62">
        <v>39</v>
      </c>
      <c r="D197" s="19"/>
      <c r="E197" s="20">
        <f>IF(D197="","",RANK(D197,D197:D201,1))</f>
      </c>
      <c r="F197" s="21">
        <f>IF(OR(E197=1,E197=2,E197=3,E197=4),D197,"")</f>
      </c>
      <c r="G197" s="65">
        <f>IF(SUM(F197:F201)=0,"",SUM(F197:F201))</f>
      </c>
      <c r="H197" s="68">
        <f>IF(ISERROR(RANK(G197,$G$5:$G$385,1)),"",RANK(G197,$G$5:$G$385,1))</f>
      </c>
      <c r="I197" s="20">
        <f>IF(D197="","",RANK(D197,$D$5:$D$385,1))</f>
      </c>
    </row>
    <row r="198" spans="1:9" ht="15" customHeight="1">
      <c r="A198" s="38">
        <v>2</v>
      </c>
      <c r="B198" s="18"/>
      <c r="C198" s="63"/>
      <c r="D198" s="19"/>
      <c r="E198" s="20">
        <f>IF(D198="","",RANK(D198,D197:D201,1))</f>
      </c>
      <c r="F198" s="21">
        <f>IF(OR(E198=1,E198=2,E198=3,E198=4),D198,"")</f>
      </c>
      <c r="G198" s="66"/>
      <c r="H198" s="69"/>
      <c r="I198" s="20">
        <f>IF(D198="","",RANK(D198,$D$5:$D$385,1))</f>
      </c>
    </row>
    <row r="199" spans="1:9" ht="15" customHeight="1">
      <c r="A199" s="38">
        <v>3</v>
      </c>
      <c r="B199" s="18"/>
      <c r="C199" s="63"/>
      <c r="D199" s="19"/>
      <c r="E199" s="20">
        <f>IF(D199="","",RANK(D199,D197:D201,1))</f>
      </c>
      <c r="F199" s="21">
        <f>IF(OR(E199=1,E199=2,E199=3,E199=4),D199,"")</f>
      </c>
      <c r="G199" s="66"/>
      <c r="H199" s="69"/>
      <c r="I199" s="20">
        <f>IF(D199="","",RANK(D199,$D$5:$D$385,1))</f>
      </c>
    </row>
    <row r="200" spans="1:9" ht="15" customHeight="1">
      <c r="A200" s="38">
        <v>4</v>
      </c>
      <c r="B200" s="18"/>
      <c r="C200" s="63"/>
      <c r="D200" s="19"/>
      <c r="E200" s="20">
        <f>IF(D200="","",RANK(D200,D197:D201,1))</f>
      </c>
      <c r="F200" s="21">
        <f>IF(OR(E200=1,E200=2,E200=3,E200=4),D200,"")</f>
      </c>
      <c r="G200" s="66"/>
      <c r="H200" s="69"/>
      <c r="I200" s="20">
        <f>IF(D200="","",RANK(D200,$D$5:$D$385,1))</f>
      </c>
    </row>
    <row r="201" spans="1:9" ht="15" customHeight="1">
      <c r="A201" s="38">
        <v>5</v>
      </c>
      <c r="B201" s="18"/>
      <c r="C201" s="64"/>
      <c r="D201" s="19"/>
      <c r="E201" s="20">
        <f>IF(D201="","",RANK(D201,D197:D201,1))</f>
      </c>
      <c r="F201" s="21">
        <f>IF(OR(E201=1,E201=2,E201=3,E201=4),D201,"")</f>
      </c>
      <c r="G201" s="67"/>
      <c r="H201" s="70"/>
      <c r="I201" s="20">
        <f>IF(D201="","",RANK(D201,$D$5:$D$385,1))</f>
      </c>
    </row>
    <row r="202" spans="1:9" ht="15">
      <c r="A202" s="37"/>
      <c r="B202" s="10"/>
      <c r="C202" s="10"/>
      <c r="D202" s="11"/>
      <c r="E202" s="12"/>
      <c r="F202" s="9"/>
      <c r="G202" s="9"/>
      <c r="H202" s="12"/>
      <c r="I202" s="12"/>
    </row>
    <row r="203" spans="1:9" ht="15">
      <c r="A203" s="37"/>
      <c r="B203" s="10"/>
      <c r="C203" s="10"/>
      <c r="D203" s="11"/>
      <c r="E203" s="12"/>
      <c r="F203" s="9"/>
      <c r="G203" s="9"/>
      <c r="H203" s="12"/>
      <c r="I203" s="12"/>
    </row>
    <row r="204" spans="1:9" ht="63">
      <c r="A204" s="26" t="s">
        <v>5</v>
      </c>
      <c r="B204" s="27" t="s">
        <v>7</v>
      </c>
      <c r="C204" s="27" t="s">
        <v>23</v>
      </c>
      <c r="D204" s="27" t="s">
        <v>8</v>
      </c>
      <c r="E204" s="26" t="s">
        <v>9</v>
      </c>
      <c r="F204" s="26" t="s">
        <v>10</v>
      </c>
      <c r="G204" s="26" t="s">
        <v>11</v>
      </c>
      <c r="H204" s="28" t="s">
        <v>12</v>
      </c>
      <c r="I204" s="29" t="s">
        <v>13</v>
      </c>
    </row>
    <row r="205" spans="1:9" ht="15" customHeight="1">
      <c r="A205" s="38">
        <v>1</v>
      </c>
      <c r="B205" s="18"/>
      <c r="C205" s="62">
        <v>40</v>
      </c>
      <c r="D205" s="19">
        <v>0.004481481481481481</v>
      </c>
      <c r="E205" s="20">
        <f>IF(D205="","",RANK(D205,D205:D209,1))</f>
        <v>5</v>
      </c>
      <c r="F205" s="21">
        <f>IF(OR(E205=1,E205=2,E205=3,E205=4),D205,"")</f>
      </c>
      <c r="G205" s="65">
        <f>IF(SUM(F205:F209)=0,"",SUM(F205:F209))</f>
        <v>0.015085648148148148</v>
      </c>
      <c r="H205" s="68">
        <f>IF(ISERROR(RANK(G205,$G$5:$G$385,1)),"",RANK(G205,$G$5:$G$385,1))</f>
        <v>29</v>
      </c>
      <c r="I205" s="20">
        <f>IF(D205="","",RANK(D205,$D$5:$D$385,1))</f>
        <v>168</v>
      </c>
    </row>
    <row r="206" spans="1:9" ht="15" customHeight="1">
      <c r="A206" s="38">
        <v>2</v>
      </c>
      <c r="B206" s="18"/>
      <c r="C206" s="63"/>
      <c r="D206" s="19">
        <v>0.0037986111111111107</v>
      </c>
      <c r="E206" s="20">
        <f>IF(D206="","",RANK(D206,D205:D209,1))</f>
        <v>3</v>
      </c>
      <c r="F206" s="21">
        <f>IF(OR(E206=1,E206=2,E206=3,E206=4),D206,"")</f>
        <v>0.0037986111111111107</v>
      </c>
      <c r="G206" s="66"/>
      <c r="H206" s="69"/>
      <c r="I206" s="20">
        <f>IF(D206="","",RANK(D206,$D$5:$D$385,1))</f>
        <v>123</v>
      </c>
    </row>
    <row r="207" spans="1:9" ht="15" customHeight="1">
      <c r="A207" s="38">
        <v>3</v>
      </c>
      <c r="B207" s="18"/>
      <c r="C207" s="63"/>
      <c r="D207" s="19">
        <v>0.0037118055555555554</v>
      </c>
      <c r="E207" s="20">
        <f>IF(D207="","",RANK(D207,D205:D209,1))</f>
        <v>1</v>
      </c>
      <c r="F207" s="21">
        <f>IF(OR(E207=1,E207=2,E207=3,E207=4),D207,"")</f>
        <v>0.0037118055555555554</v>
      </c>
      <c r="G207" s="66"/>
      <c r="H207" s="69"/>
      <c r="I207" s="20">
        <f>IF(D207="","",RANK(D207,$D$5:$D$385,1))</f>
        <v>109</v>
      </c>
    </row>
    <row r="208" spans="1:9" ht="15" customHeight="1">
      <c r="A208" s="38">
        <v>4</v>
      </c>
      <c r="B208" s="18"/>
      <c r="C208" s="63"/>
      <c r="D208" s="19">
        <v>0.003824074074074074</v>
      </c>
      <c r="E208" s="20">
        <f>IF(D208="","",RANK(D208,D205:D209,1))</f>
        <v>4</v>
      </c>
      <c r="F208" s="21">
        <f>IF(OR(E208=1,E208=2,E208=3,E208=4),D208,"")</f>
        <v>0.003824074074074074</v>
      </c>
      <c r="G208" s="66"/>
      <c r="H208" s="69"/>
      <c r="I208" s="20">
        <f>IF(D208="","",RANK(D208,$D$5:$D$385,1))</f>
        <v>128</v>
      </c>
    </row>
    <row r="209" spans="1:9" ht="15" customHeight="1">
      <c r="A209" s="38">
        <v>5</v>
      </c>
      <c r="B209" s="18"/>
      <c r="C209" s="64"/>
      <c r="D209" s="19">
        <v>0.0037511574074074075</v>
      </c>
      <c r="E209" s="20">
        <f>IF(D209="","",RANK(D209,D205:D209,1))</f>
        <v>2</v>
      </c>
      <c r="F209" s="21">
        <f>IF(OR(E209=1,E209=2,E209=3,E209=4),D209,"")</f>
        <v>0.0037511574074074075</v>
      </c>
      <c r="G209" s="67"/>
      <c r="H209" s="70"/>
      <c r="I209" s="20">
        <f>IF(D209="","",RANK(D209,$D$5:$D$385,1))</f>
        <v>117</v>
      </c>
    </row>
    <row r="210" spans="1:9" ht="15">
      <c r="A210" s="37"/>
      <c r="B210" s="10"/>
      <c r="C210" s="10"/>
      <c r="D210" s="11"/>
      <c r="E210" s="12"/>
      <c r="F210" s="9"/>
      <c r="G210" s="9"/>
      <c r="H210" s="12"/>
      <c r="I210" s="12"/>
    </row>
    <row r="211" spans="1:9" ht="15">
      <c r="A211" s="37"/>
      <c r="B211" s="10"/>
      <c r="C211" s="10"/>
      <c r="D211" s="11"/>
      <c r="E211" s="12"/>
      <c r="F211" s="9"/>
      <c r="G211" s="9"/>
      <c r="H211" s="12"/>
      <c r="I211" s="12"/>
    </row>
    <row r="212" spans="1:9" ht="63">
      <c r="A212" s="26" t="s">
        <v>5</v>
      </c>
      <c r="B212" s="27" t="s">
        <v>7</v>
      </c>
      <c r="C212" s="27" t="s">
        <v>23</v>
      </c>
      <c r="D212" s="27" t="s">
        <v>8</v>
      </c>
      <c r="E212" s="26" t="s">
        <v>9</v>
      </c>
      <c r="F212" s="26" t="s">
        <v>10</v>
      </c>
      <c r="G212" s="26" t="s">
        <v>11</v>
      </c>
      <c r="H212" s="28" t="s">
        <v>12</v>
      </c>
      <c r="I212" s="29" t="s">
        <v>13</v>
      </c>
    </row>
    <row r="213" spans="1:9" ht="15" customHeight="1">
      <c r="A213" s="38">
        <v>1</v>
      </c>
      <c r="B213" s="18"/>
      <c r="C213" s="62">
        <v>41</v>
      </c>
      <c r="D213" s="19">
        <v>0.0030462962962962965</v>
      </c>
      <c r="E213" s="20">
        <f>IF(D213="","",RANK(D213,D213:D217,1))</f>
        <v>1</v>
      </c>
      <c r="F213" s="21">
        <f>IF(OR(E213=1,E213=2,E213=3,E213=4),D213,"")</f>
        <v>0.0030462962962962965</v>
      </c>
      <c r="G213" s="65">
        <f>IF(SUM(F213:F217)=0,"",SUM(F213:F217))</f>
        <v>0.012877314814814815</v>
      </c>
      <c r="H213" s="68">
        <f>IF(ISERROR(RANK(G213,$G$5:$G$385,1)),"",RANK(G213,$G$5:$G$385,1))</f>
        <v>6</v>
      </c>
      <c r="I213" s="20">
        <f>IF(D213="","",RANK(D213,$D$5:$D$385,1))</f>
        <v>13</v>
      </c>
    </row>
    <row r="214" spans="1:9" ht="15" customHeight="1">
      <c r="A214" s="38">
        <v>2</v>
      </c>
      <c r="B214" s="18"/>
      <c r="C214" s="63"/>
      <c r="D214" s="19">
        <v>0.003252314814814815</v>
      </c>
      <c r="E214" s="20">
        <f>IF(D214="","",RANK(D214,D213:D217,1))</f>
        <v>3</v>
      </c>
      <c r="F214" s="21">
        <f>IF(OR(E214=1,E214=2,E214=3,E214=4),D214,"")</f>
        <v>0.003252314814814815</v>
      </c>
      <c r="G214" s="66"/>
      <c r="H214" s="69"/>
      <c r="I214" s="20">
        <f>IF(D214="","",RANK(D214,$D$5:$D$385,1))</f>
        <v>40</v>
      </c>
    </row>
    <row r="215" spans="1:9" ht="15" customHeight="1">
      <c r="A215" s="38">
        <v>3</v>
      </c>
      <c r="B215" s="18"/>
      <c r="C215" s="63"/>
      <c r="D215" s="19">
        <v>0.003383101851851851</v>
      </c>
      <c r="E215" s="20">
        <f>IF(D215="","",RANK(D215,D213:D217,1))</f>
        <v>4</v>
      </c>
      <c r="F215" s="21">
        <f>IF(OR(E215=1,E215=2,E215=3,E215=4),D215,"")</f>
        <v>0.003383101851851851</v>
      </c>
      <c r="G215" s="66"/>
      <c r="H215" s="69"/>
      <c r="I215" s="20">
        <f>IF(D215="","",RANK(D215,$D$5:$D$385,1))</f>
        <v>62</v>
      </c>
    </row>
    <row r="216" spans="1:9" ht="15" customHeight="1">
      <c r="A216" s="38">
        <v>4</v>
      </c>
      <c r="B216" s="18"/>
      <c r="C216" s="63"/>
      <c r="D216" s="19">
        <v>0.003390046296296297</v>
      </c>
      <c r="E216" s="20">
        <f>IF(D216="","",RANK(D216,D213:D217,1))</f>
        <v>5</v>
      </c>
      <c r="F216" s="21">
        <f>IF(OR(E216=1,E216=2,E216=3,E216=4),D216,"")</f>
      </c>
      <c r="G216" s="66"/>
      <c r="H216" s="69"/>
      <c r="I216" s="20">
        <f>IF(D216="","",RANK(D216,$D$5:$D$385,1))</f>
        <v>64</v>
      </c>
    </row>
    <row r="217" spans="1:9" ht="15" customHeight="1">
      <c r="A217" s="38">
        <v>5</v>
      </c>
      <c r="B217" s="18"/>
      <c r="C217" s="64"/>
      <c r="D217" s="19">
        <v>0.003195601851851852</v>
      </c>
      <c r="E217" s="20">
        <f>IF(D217="","",RANK(D217,D213:D217,1))</f>
        <v>2</v>
      </c>
      <c r="F217" s="21">
        <f>IF(OR(E217=1,E217=2,E217=3,E217=4),D217,"")</f>
        <v>0.003195601851851852</v>
      </c>
      <c r="G217" s="67"/>
      <c r="H217" s="70"/>
      <c r="I217" s="20">
        <f>IF(D217="","",RANK(D217,$D$5:$D$385,1))</f>
        <v>29</v>
      </c>
    </row>
    <row r="218" spans="1:9" ht="15">
      <c r="A218" s="37"/>
      <c r="B218" s="10"/>
      <c r="C218" s="10"/>
      <c r="D218" s="11"/>
      <c r="E218" s="12"/>
      <c r="F218" s="9"/>
      <c r="G218" s="22"/>
      <c r="H218" s="12"/>
      <c r="I218" s="12"/>
    </row>
    <row r="219" spans="1:9" ht="15">
      <c r="A219" s="37"/>
      <c r="B219" s="10"/>
      <c r="C219" s="10"/>
      <c r="D219" s="11"/>
      <c r="E219" s="12"/>
      <c r="F219" s="9"/>
      <c r="G219" s="9"/>
      <c r="H219" s="12"/>
      <c r="I219" s="12"/>
    </row>
    <row r="220" spans="1:9" ht="63">
      <c r="A220" s="26" t="s">
        <v>5</v>
      </c>
      <c r="B220" s="27" t="s">
        <v>7</v>
      </c>
      <c r="C220" s="27" t="s">
        <v>23</v>
      </c>
      <c r="D220" s="27" t="s">
        <v>8</v>
      </c>
      <c r="E220" s="26" t="s">
        <v>9</v>
      </c>
      <c r="F220" s="26" t="s">
        <v>10</v>
      </c>
      <c r="G220" s="26" t="s">
        <v>11</v>
      </c>
      <c r="H220" s="28" t="s">
        <v>12</v>
      </c>
      <c r="I220" s="29" t="s">
        <v>13</v>
      </c>
    </row>
    <row r="221" spans="1:9" ht="15" customHeight="1">
      <c r="A221" s="38">
        <v>1</v>
      </c>
      <c r="B221" s="18"/>
      <c r="C221" s="62">
        <v>42</v>
      </c>
      <c r="D221" s="19"/>
      <c r="E221" s="20">
        <f>IF(D221="","",RANK(D221,D221:D225,1))</f>
      </c>
      <c r="F221" s="21">
        <f>IF(OR(E221=1,E221=2,E221=3,E221=4),D221,"")</f>
      </c>
      <c r="G221" s="65">
        <f>IF(SUM(F221:F225)=0,"",SUM(F221:F225))</f>
      </c>
      <c r="H221" s="68">
        <f>IF(ISERROR(RANK(G221,$G$5:$G$385,1)),"",RANK(G221,$G$5:$G$385,1))</f>
      </c>
      <c r="I221" s="20">
        <f>IF(D221="","",RANK(D221,$D$5:$D$385,1))</f>
      </c>
    </row>
    <row r="222" spans="1:9" ht="15" customHeight="1">
      <c r="A222" s="38">
        <v>2</v>
      </c>
      <c r="B222" s="18"/>
      <c r="C222" s="63"/>
      <c r="D222" s="19"/>
      <c r="E222" s="20">
        <f>IF(D222="","",RANK(D222,D221:D225,1))</f>
      </c>
      <c r="F222" s="21">
        <f>IF(OR(E222=1,E222=2,E222=3,E222=4),D222,"")</f>
      </c>
      <c r="G222" s="66"/>
      <c r="H222" s="69"/>
      <c r="I222" s="20">
        <f>IF(D222="","",RANK(D222,$D$5:$D$385,1))</f>
      </c>
    </row>
    <row r="223" spans="1:9" ht="15" customHeight="1">
      <c r="A223" s="38">
        <v>3</v>
      </c>
      <c r="B223" s="18"/>
      <c r="C223" s="63"/>
      <c r="D223" s="19"/>
      <c r="E223" s="20">
        <f>IF(D223="","",RANK(D223,D221:D225,1))</f>
      </c>
      <c r="F223" s="21">
        <f>IF(OR(E223=1,E223=2,E223=3,E223=4),D223,"")</f>
      </c>
      <c r="G223" s="66"/>
      <c r="H223" s="69"/>
      <c r="I223" s="20">
        <f>IF(D223="","",RANK(D223,$D$5:$D$385,1))</f>
      </c>
    </row>
    <row r="224" spans="1:9" ht="15" customHeight="1">
      <c r="A224" s="38">
        <v>4</v>
      </c>
      <c r="B224" s="18"/>
      <c r="C224" s="63"/>
      <c r="D224" s="19"/>
      <c r="E224" s="20">
        <f>IF(D224="","",RANK(D224,D221:D225,1))</f>
      </c>
      <c r="F224" s="21">
        <f>IF(OR(E224=1,E224=2,E224=3,E224=4),D224,"")</f>
      </c>
      <c r="G224" s="66"/>
      <c r="H224" s="69"/>
      <c r="I224" s="20">
        <f>IF(D224="","",RANK(D224,$D$5:$D$385,1))</f>
      </c>
    </row>
    <row r="225" spans="1:9" ht="15" customHeight="1">
      <c r="A225" s="38">
        <v>5</v>
      </c>
      <c r="B225" s="18"/>
      <c r="C225" s="64"/>
      <c r="D225" s="19"/>
      <c r="E225" s="20">
        <f>IF(D225="","",RANK(D225,D221:D225,1))</f>
      </c>
      <c r="F225" s="21">
        <f>IF(OR(E225=1,E225=2,E225=3,E225=4),D225,"")</f>
      </c>
      <c r="G225" s="67"/>
      <c r="H225" s="70"/>
      <c r="I225" s="20">
        <f>IF(D225="","",RANK(D225,$D$5:$D$385,1))</f>
      </c>
    </row>
    <row r="226" ht="12.75">
      <c r="A226" s="39"/>
    </row>
    <row r="227" ht="12.75">
      <c r="A227" s="39"/>
    </row>
    <row r="228" spans="1:9" ht="63">
      <c r="A228" s="26" t="s">
        <v>5</v>
      </c>
      <c r="B228" s="27" t="s">
        <v>7</v>
      </c>
      <c r="C228" s="27" t="s">
        <v>23</v>
      </c>
      <c r="D228" s="27" t="s">
        <v>8</v>
      </c>
      <c r="E228" s="26" t="s">
        <v>9</v>
      </c>
      <c r="F228" s="26" t="s">
        <v>10</v>
      </c>
      <c r="G228" s="26" t="s">
        <v>11</v>
      </c>
      <c r="H228" s="28" t="s">
        <v>12</v>
      </c>
      <c r="I228" s="29" t="s">
        <v>13</v>
      </c>
    </row>
    <row r="229" spans="1:9" ht="15" customHeight="1">
      <c r="A229" s="38">
        <v>1</v>
      </c>
      <c r="B229" s="18"/>
      <c r="C229" s="62">
        <v>43</v>
      </c>
      <c r="D229" s="19">
        <v>0.0030833333333333338</v>
      </c>
      <c r="E229" s="20">
        <f>IF(D229="","",RANK(D229,D229:D233,1))</f>
        <v>1</v>
      </c>
      <c r="F229" s="21">
        <f>IF(OR(E229=1,E229=2,E229=3,E229=4),D229,"")</f>
        <v>0.0030833333333333338</v>
      </c>
      <c r="G229" s="65">
        <f>IF(SUM(F229:F233)=0,"",SUM(F229:F233))</f>
        <v>0.012570601851851854</v>
      </c>
      <c r="H229" s="68">
        <f>IF(ISERROR(RANK(G229,$G$5:$G$385,1)),"",RANK(G229,$G$5:$G$385,1))</f>
        <v>3</v>
      </c>
      <c r="I229" s="20">
        <f>IF(D229="","",RANK(D229,$D$5:$D$385,1))</f>
        <v>17</v>
      </c>
    </row>
    <row r="230" spans="1:9" ht="15" customHeight="1">
      <c r="A230" s="38">
        <v>2</v>
      </c>
      <c r="B230" s="18"/>
      <c r="C230" s="63"/>
      <c r="D230" s="19">
        <v>0.0030868055555555557</v>
      </c>
      <c r="E230" s="20">
        <f>IF(D230="","",RANK(D230,D229:D233,1))</f>
        <v>2</v>
      </c>
      <c r="F230" s="21">
        <f>IF(OR(E230=1,E230=2,E230=3,E230=4),D230,"")</f>
        <v>0.0030868055555555557</v>
      </c>
      <c r="G230" s="66"/>
      <c r="H230" s="69"/>
      <c r="I230" s="20">
        <f>IF(D230="","",RANK(D230,$D$5:$D$385,1))</f>
        <v>18</v>
      </c>
    </row>
    <row r="231" spans="1:9" ht="15" customHeight="1">
      <c r="A231" s="38">
        <v>3</v>
      </c>
      <c r="B231" s="18"/>
      <c r="C231" s="63"/>
      <c r="D231" s="19">
        <v>0.003163194444444444</v>
      </c>
      <c r="E231" s="20">
        <f>IF(D231="","",RANK(D231,D229:D233,1))</f>
        <v>3</v>
      </c>
      <c r="F231" s="21">
        <f>IF(OR(E231=1,E231=2,E231=3,E231=4),D231,"")</f>
        <v>0.003163194444444444</v>
      </c>
      <c r="G231" s="66"/>
      <c r="H231" s="69"/>
      <c r="I231" s="20">
        <f>IF(D231="","",RANK(D231,$D$5:$D$385,1))</f>
        <v>25</v>
      </c>
    </row>
    <row r="232" spans="1:9" ht="15" customHeight="1">
      <c r="A232" s="38">
        <v>4</v>
      </c>
      <c r="B232" s="18"/>
      <c r="C232" s="63"/>
      <c r="D232" s="19">
        <v>0.003237268518518519</v>
      </c>
      <c r="E232" s="20">
        <f>IF(D232="","",RANK(D232,D229:D233,1))</f>
        <v>4</v>
      </c>
      <c r="F232" s="21">
        <f>IF(OR(E232=1,E232=2,E232=3,E232=4),D232,"")</f>
        <v>0.003237268518518519</v>
      </c>
      <c r="G232" s="66"/>
      <c r="H232" s="69"/>
      <c r="I232" s="20">
        <f>IF(D232="","",RANK(D232,$D$5:$D$385,1))</f>
        <v>37</v>
      </c>
    </row>
    <row r="233" spans="1:9" ht="15" customHeight="1">
      <c r="A233" s="38">
        <v>5</v>
      </c>
      <c r="B233" s="18"/>
      <c r="C233" s="64"/>
      <c r="D233" s="19">
        <v>0.0036030092592592594</v>
      </c>
      <c r="E233" s="20">
        <f>IF(D233="","",RANK(D233,D229:D233,1))</f>
        <v>5</v>
      </c>
      <c r="F233" s="21">
        <f>IF(OR(E233=1,E233=2,E233=3,E233=4),D233,"")</f>
      </c>
      <c r="G233" s="67"/>
      <c r="H233" s="70"/>
      <c r="I233" s="20">
        <f>IF(D233="","",RANK(D233,$D$5:$D$385,1))</f>
        <v>91</v>
      </c>
    </row>
    <row r="234" spans="1:9" ht="15">
      <c r="A234" s="37"/>
      <c r="B234" s="10"/>
      <c r="C234" s="10"/>
      <c r="D234" s="11"/>
      <c r="E234" s="12"/>
      <c r="F234" s="9"/>
      <c r="G234" s="22"/>
      <c r="H234" s="12"/>
      <c r="I234" s="12"/>
    </row>
    <row r="235" spans="1:9" ht="15">
      <c r="A235" s="37"/>
      <c r="B235" s="10"/>
      <c r="C235" s="10"/>
      <c r="D235" s="11"/>
      <c r="E235" s="12"/>
      <c r="F235" s="9"/>
      <c r="G235" s="9"/>
      <c r="H235" s="12"/>
      <c r="I235" s="12"/>
    </row>
    <row r="236" spans="1:9" ht="63">
      <c r="A236" s="26" t="s">
        <v>5</v>
      </c>
      <c r="B236" s="27" t="s">
        <v>7</v>
      </c>
      <c r="C236" s="27" t="s">
        <v>23</v>
      </c>
      <c r="D236" s="14" t="s">
        <v>8</v>
      </c>
      <c r="E236" s="26" t="s">
        <v>9</v>
      </c>
      <c r="F236" s="15" t="s">
        <v>10</v>
      </c>
      <c r="G236" s="26" t="s">
        <v>11</v>
      </c>
      <c r="H236" s="28" t="s">
        <v>12</v>
      </c>
      <c r="I236" s="16" t="s">
        <v>13</v>
      </c>
    </row>
    <row r="237" spans="1:9" ht="15" customHeight="1">
      <c r="A237" s="38">
        <v>1</v>
      </c>
      <c r="B237" s="18"/>
      <c r="C237" s="62">
        <v>44</v>
      </c>
      <c r="D237" s="19">
        <v>0.003954861111111111</v>
      </c>
      <c r="E237" s="20">
        <f>IF(D237="","",RANK(D237,D237:D241,1))</f>
        <v>4</v>
      </c>
      <c r="F237" s="21">
        <f>IF(OR(E237=1,E237=2,E237=3,E237=4),D237,"")</f>
        <v>0.003954861111111111</v>
      </c>
      <c r="G237" s="65">
        <f>IF(SUM(F237:F241)=0,"",SUM(F237:F241))</f>
        <v>0.01454050925925926</v>
      </c>
      <c r="H237" s="68">
        <f>IF(ISERROR(RANK(G237,$G$5:$G$385,1)),"",RANK(G237,$G$5:$G$385,1))</f>
        <v>22</v>
      </c>
      <c r="I237" s="20">
        <f>IF(D237="","",RANK(D237,$D$5:$D$385,1))</f>
        <v>144</v>
      </c>
    </row>
    <row r="238" spans="1:9" ht="15" customHeight="1">
      <c r="A238" s="38">
        <v>2</v>
      </c>
      <c r="B238" s="18"/>
      <c r="C238" s="63"/>
      <c r="D238" s="19">
        <v>0.0035046296296296297</v>
      </c>
      <c r="E238" s="20">
        <f>IF(D238="","",RANK(D238,D237:D241,1))</f>
        <v>2</v>
      </c>
      <c r="F238" s="21">
        <f>IF(OR(E238=1,E238=2,E238=3,E238=4),D238,"")</f>
        <v>0.0035046296296296297</v>
      </c>
      <c r="G238" s="66"/>
      <c r="H238" s="69"/>
      <c r="I238" s="20">
        <f>IF(D238="","",RANK(D238,$D$5:$D$385,1))</f>
        <v>81</v>
      </c>
    </row>
    <row r="239" spans="1:9" ht="15" customHeight="1">
      <c r="A239" s="38">
        <v>3</v>
      </c>
      <c r="B239" s="18"/>
      <c r="C239" s="63"/>
      <c r="D239" s="19">
        <v>0.0036828703703703706</v>
      </c>
      <c r="E239" s="20">
        <f>IF(D239="","",RANK(D239,D237:D241,1))</f>
        <v>3</v>
      </c>
      <c r="F239" s="21">
        <f>IF(OR(E239=1,E239=2,E239=3,E239=4),D239,"")</f>
        <v>0.0036828703703703706</v>
      </c>
      <c r="G239" s="66"/>
      <c r="H239" s="69"/>
      <c r="I239" s="20">
        <f>IF(D239="","",RANK(D239,$D$5:$D$385,1))</f>
        <v>104</v>
      </c>
    </row>
    <row r="240" spans="1:9" ht="15" customHeight="1">
      <c r="A240" s="38">
        <v>4</v>
      </c>
      <c r="B240" s="18"/>
      <c r="C240" s="63"/>
      <c r="D240" s="19">
        <v>0.003983796296296296</v>
      </c>
      <c r="E240" s="20">
        <f>IF(D240="","",RANK(D240,D237:D241,1))</f>
        <v>5</v>
      </c>
      <c r="F240" s="21">
        <f>IF(OR(E240=1,E240=2,E240=3,E240=4),D240,"")</f>
      </c>
      <c r="G240" s="66"/>
      <c r="H240" s="69"/>
      <c r="I240" s="20">
        <f>IF(D240="","",RANK(D240,$D$5:$D$385,1))</f>
        <v>149</v>
      </c>
    </row>
    <row r="241" spans="1:9" ht="15" customHeight="1">
      <c r="A241" s="38">
        <v>5</v>
      </c>
      <c r="B241" s="18"/>
      <c r="C241" s="64"/>
      <c r="D241" s="19">
        <v>0.0033981481481481484</v>
      </c>
      <c r="E241" s="20">
        <f>IF(D241="","",RANK(D241,D237:D241,1))</f>
        <v>1</v>
      </c>
      <c r="F241" s="21">
        <f>IF(OR(E241=1,E241=2,E241=3,E241=4),D241,"")</f>
        <v>0.0033981481481481484</v>
      </c>
      <c r="G241" s="67"/>
      <c r="H241" s="70"/>
      <c r="I241" s="20">
        <f>IF(D241="","",RANK(D241,$D$5:$D$385,1))</f>
        <v>66</v>
      </c>
    </row>
    <row r="242" spans="1:9" ht="15">
      <c r="A242" s="37"/>
      <c r="B242" s="10"/>
      <c r="C242" s="10"/>
      <c r="D242" s="11"/>
      <c r="E242" s="12"/>
      <c r="F242" s="9"/>
      <c r="G242" s="9"/>
      <c r="H242" s="12"/>
      <c r="I242" s="12"/>
    </row>
    <row r="243" spans="1:9" ht="15">
      <c r="A243" s="37"/>
      <c r="B243" s="10"/>
      <c r="C243" s="10"/>
      <c r="D243" s="11"/>
      <c r="E243" s="12"/>
      <c r="F243" s="9"/>
      <c r="G243" s="9"/>
      <c r="H243" s="12"/>
      <c r="I243" s="12"/>
    </row>
    <row r="244" spans="1:9" ht="63">
      <c r="A244" s="26" t="s">
        <v>5</v>
      </c>
      <c r="B244" s="27" t="s">
        <v>7</v>
      </c>
      <c r="C244" s="27" t="s">
        <v>23</v>
      </c>
      <c r="D244" s="27" t="s">
        <v>8</v>
      </c>
      <c r="E244" s="26" t="s">
        <v>9</v>
      </c>
      <c r="F244" s="26" t="s">
        <v>10</v>
      </c>
      <c r="G244" s="26" t="s">
        <v>11</v>
      </c>
      <c r="H244" s="28" t="s">
        <v>12</v>
      </c>
      <c r="I244" s="29" t="s">
        <v>13</v>
      </c>
    </row>
    <row r="245" spans="1:9" ht="15" customHeight="1">
      <c r="A245" s="38">
        <v>1</v>
      </c>
      <c r="B245" s="18"/>
      <c r="C245" s="62">
        <v>45</v>
      </c>
      <c r="D245" s="19">
        <v>0.005431712962962962</v>
      </c>
      <c r="E245" s="20">
        <f>IF(D245="","",RANK(D245,D245:D249,1))</f>
        <v>4</v>
      </c>
      <c r="F245" s="21">
        <f>IF(OR(E245=1,E245=2,E245=3,E245=4),D245,"")</f>
        <v>0.005431712962962962</v>
      </c>
      <c r="G245" s="65">
        <f>IF(SUM(F245:F249)=0,"",SUM(F245:F249))</f>
        <v>0.018439814814814815</v>
      </c>
      <c r="H245" s="68">
        <f>IF(ISERROR(RANK(G245,$G$5:$G$385,1)),"",RANK(G245,$G$5:$G$385,1))</f>
        <v>38</v>
      </c>
      <c r="I245" s="20">
        <f>IF(D245="","",RANK(D245,$D$5:$D$385,1))</f>
        <v>190</v>
      </c>
    </row>
    <row r="246" spans="1:9" ht="15" customHeight="1">
      <c r="A246" s="38">
        <v>2</v>
      </c>
      <c r="B246" s="18"/>
      <c r="C246" s="63"/>
      <c r="D246" s="19">
        <v>0.004583333333333333</v>
      </c>
      <c r="E246" s="20">
        <f>IF(D246="","",RANK(D246,D245:D249,1))</f>
        <v>2</v>
      </c>
      <c r="F246" s="21">
        <f>IF(OR(E246=1,E246=2,E246=3,E246=4),D246,"")</f>
        <v>0.004583333333333333</v>
      </c>
      <c r="G246" s="66"/>
      <c r="H246" s="69"/>
      <c r="I246" s="20">
        <f>IF(D246="","",RANK(D246,$D$5:$D$385,1))</f>
        <v>174</v>
      </c>
    </row>
    <row r="247" spans="1:9" ht="15" customHeight="1">
      <c r="A247" s="38">
        <v>3</v>
      </c>
      <c r="B247" s="18"/>
      <c r="C247" s="63"/>
      <c r="D247" s="19">
        <v>0.00544212962962963</v>
      </c>
      <c r="E247" s="20">
        <f>IF(D247="","",RANK(D247,D245:D249,1))</f>
        <v>5</v>
      </c>
      <c r="F247" s="21">
        <f>IF(OR(E247=1,E247=2,E247=3,E247=4),D247,"")</f>
      </c>
      <c r="G247" s="66"/>
      <c r="H247" s="69"/>
      <c r="I247" s="20">
        <f>IF(D247="","",RANK(D247,$D$5:$D$385,1))</f>
        <v>191</v>
      </c>
    </row>
    <row r="248" spans="1:9" ht="15" customHeight="1">
      <c r="A248" s="38">
        <v>4</v>
      </c>
      <c r="B248" s="18"/>
      <c r="C248" s="63"/>
      <c r="D248" s="19">
        <v>0.0038055555555555555</v>
      </c>
      <c r="E248" s="20">
        <f>IF(D248="","",RANK(D248,D245:D249,1))</f>
        <v>1</v>
      </c>
      <c r="F248" s="21">
        <f>IF(OR(E248=1,E248=2,E248=3,E248=4),D248,"")</f>
        <v>0.0038055555555555555</v>
      </c>
      <c r="G248" s="66"/>
      <c r="H248" s="69"/>
      <c r="I248" s="20">
        <f>IF(D248="","",RANK(D248,$D$5:$D$385,1))</f>
        <v>125</v>
      </c>
    </row>
    <row r="249" spans="1:9" ht="15" customHeight="1">
      <c r="A249" s="38">
        <v>5</v>
      </c>
      <c r="B249" s="18"/>
      <c r="C249" s="64"/>
      <c r="D249" s="19">
        <v>0.004619212962962963</v>
      </c>
      <c r="E249" s="20">
        <f>IF(D249="","",RANK(D249,D245:D249,1))</f>
        <v>3</v>
      </c>
      <c r="F249" s="21">
        <f>IF(OR(E249=1,E249=2,E249=3,E249=4),D249,"")</f>
        <v>0.004619212962962963</v>
      </c>
      <c r="G249" s="67"/>
      <c r="H249" s="70"/>
      <c r="I249" s="20">
        <f>IF(D249="","",RANK(D249,$D$5:$D$385,1))</f>
        <v>179</v>
      </c>
    </row>
    <row r="250" spans="1:9" ht="15">
      <c r="A250" s="37"/>
      <c r="B250" s="10"/>
      <c r="C250" s="10"/>
      <c r="D250" s="11"/>
      <c r="E250" s="12"/>
      <c r="F250" s="9"/>
      <c r="G250" s="22"/>
      <c r="H250" s="12"/>
      <c r="I250" s="12"/>
    </row>
    <row r="251" spans="1:9" ht="15">
      <c r="A251" s="37"/>
      <c r="B251" s="10"/>
      <c r="C251" s="10"/>
      <c r="D251" s="11"/>
      <c r="E251" s="12"/>
      <c r="F251" s="9"/>
      <c r="G251" s="9"/>
      <c r="H251" s="12"/>
      <c r="I251" s="12"/>
    </row>
    <row r="252" spans="1:9" ht="63">
      <c r="A252" s="26" t="s">
        <v>5</v>
      </c>
      <c r="B252" s="27" t="s">
        <v>7</v>
      </c>
      <c r="C252" s="27" t="s">
        <v>23</v>
      </c>
      <c r="D252" s="27" t="s">
        <v>8</v>
      </c>
      <c r="E252" s="26" t="s">
        <v>9</v>
      </c>
      <c r="F252" s="26" t="s">
        <v>10</v>
      </c>
      <c r="G252" s="26" t="s">
        <v>11</v>
      </c>
      <c r="H252" s="28" t="s">
        <v>12</v>
      </c>
      <c r="I252" s="29" t="s">
        <v>13</v>
      </c>
    </row>
    <row r="253" spans="1:9" ht="15" customHeight="1">
      <c r="A253" s="38">
        <v>1</v>
      </c>
      <c r="B253" s="18"/>
      <c r="C253" s="62">
        <v>46</v>
      </c>
      <c r="D253" s="19">
        <v>0.0035451388888888893</v>
      </c>
      <c r="E253" s="20">
        <f>IF(D253="","",RANK(D253,D253:D257,1))</f>
        <v>1</v>
      </c>
      <c r="F253" s="21">
        <f>IF(OR(E253=1,E253=2,E253=3,E253=4),D253,"")</f>
        <v>0.0035451388888888893</v>
      </c>
      <c r="G253" s="65">
        <f>IF(SUM(F253:F257)=0,"",SUM(F253:F257))</f>
        <v>0.019439814814814813</v>
      </c>
      <c r="H253" s="68">
        <f>IF(ISERROR(RANK(G253,$G$5:$G$385,1)),"",RANK(G253,$G$5:$G$385,1))</f>
        <v>39</v>
      </c>
      <c r="I253" s="20">
        <f>IF(D253="","",RANK(D253,$D$5:$D$385,1))</f>
        <v>84</v>
      </c>
    </row>
    <row r="254" spans="1:9" ht="15" customHeight="1">
      <c r="A254" s="38">
        <v>2</v>
      </c>
      <c r="B254" s="18"/>
      <c r="C254" s="63"/>
      <c r="D254" s="19">
        <v>0.005650462962962962</v>
      </c>
      <c r="E254" s="20">
        <f>IF(D254="","",RANK(D254,D253:D257,1))</f>
        <v>4</v>
      </c>
      <c r="F254" s="21">
        <f>IF(OR(E254=1,E254=2,E254=3,E254=4),D254,"")</f>
        <v>0.005650462962962962</v>
      </c>
      <c r="G254" s="66"/>
      <c r="H254" s="69"/>
      <c r="I254" s="20">
        <f>IF(D254="","",RANK(D254,$D$5:$D$385,1))</f>
        <v>193</v>
      </c>
    </row>
    <row r="255" spans="1:9" ht="15" customHeight="1">
      <c r="A255" s="38">
        <v>3</v>
      </c>
      <c r="B255" s="18"/>
      <c r="C255" s="63"/>
      <c r="D255" s="19">
        <v>0.0056539351851851855</v>
      </c>
      <c r="E255" s="20">
        <f>IF(D255="","",RANK(D255,D253:D257,1))</f>
        <v>5</v>
      </c>
      <c r="F255" s="21">
        <f>IF(OR(E255=1,E255=2,E255=3,E255=4),D255,"")</f>
      </c>
      <c r="G255" s="66"/>
      <c r="H255" s="69"/>
      <c r="I255" s="20">
        <f>IF(D255="","",RANK(D255,$D$5:$D$385,1))</f>
        <v>194</v>
      </c>
    </row>
    <row r="256" spans="1:9" ht="15" customHeight="1">
      <c r="A256" s="38">
        <v>4</v>
      </c>
      <c r="B256" s="18"/>
      <c r="C256" s="63"/>
      <c r="D256" s="19">
        <v>0.004598379629629629</v>
      </c>
      <c r="E256" s="20">
        <f>IF(D256="","",RANK(D256,D253:D257,1))</f>
        <v>2</v>
      </c>
      <c r="F256" s="21">
        <f>IF(OR(E256=1,E256=2,E256=3,E256=4),D256,"")</f>
        <v>0.004598379629629629</v>
      </c>
      <c r="G256" s="66"/>
      <c r="H256" s="69"/>
      <c r="I256" s="20">
        <f>IF(D256="","",RANK(D256,$D$5:$D$385,1))</f>
        <v>177</v>
      </c>
    </row>
    <row r="257" spans="1:9" ht="15" customHeight="1">
      <c r="A257" s="38">
        <v>5</v>
      </c>
      <c r="B257" s="18"/>
      <c r="C257" s="64"/>
      <c r="D257" s="19">
        <v>0.005645833333333333</v>
      </c>
      <c r="E257" s="20">
        <f>IF(D257="","",RANK(D257,D253:D257,1))</f>
        <v>3</v>
      </c>
      <c r="F257" s="21">
        <f>IF(OR(E257=1,E257=2,E257=3,E257=4),D257,"")</f>
        <v>0.005645833333333333</v>
      </c>
      <c r="G257" s="67"/>
      <c r="H257" s="70"/>
      <c r="I257" s="20">
        <f>IF(D257="","",RANK(D257,$D$5:$D$385,1))</f>
        <v>192</v>
      </c>
    </row>
    <row r="258" spans="1:9" ht="15">
      <c r="A258" s="37"/>
      <c r="B258" s="10"/>
      <c r="C258" s="10"/>
      <c r="D258" s="11"/>
      <c r="E258" s="12"/>
      <c r="F258" s="9"/>
      <c r="G258" s="9"/>
      <c r="H258" s="12"/>
      <c r="I258" s="12"/>
    </row>
    <row r="259" spans="1:9" ht="15">
      <c r="A259" s="37"/>
      <c r="B259" s="10"/>
      <c r="C259" s="10"/>
      <c r="D259" s="11"/>
      <c r="E259" s="12"/>
      <c r="F259" s="9"/>
      <c r="G259" s="9"/>
      <c r="H259" s="12"/>
      <c r="I259" s="12"/>
    </row>
    <row r="260" spans="1:9" ht="63">
      <c r="A260" s="26" t="s">
        <v>5</v>
      </c>
      <c r="B260" s="27" t="s">
        <v>7</v>
      </c>
      <c r="C260" s="27" t="s">
        <v>23</v>
      </c>
      <c r="D260" s="27" t="s">
        <v>8</v>
      </c>
      <c r="E260" s="26" t="s">
        <v>9</v>
      </c>
      <c r="F260" s="26" t="s">
        <v>10</v>
      </c>
      <c r="G260" s="26" t="s">
        <v>11</v>
      </c>
      <c r="H260" s="28" t="s">
        <v>12</v>
      </c>
      <c r="I260" s="29" t="s">
        <v>13</v>
      </c>
    </row>
    <row r="261" spans="1:9" ht="15" customHeight="1">
      <c r="A261" s="38">
        <v>1</v>
      </c>
      <c r="B261" s="18"/>
      <c r="C261" s="62">
        <v>47</v>
      </c>
      <c r="D261" s="19">
        <v>0.003650462962962963</v>
      </c>
      <c r="E261" s="20">
        <f>IF(D261="","",RANK(D261,D261:D265,1))</f>
        <v>3</v>
      </c>
      <c r="F261" s="21">
        <f>IF(OR(E261=1,E261=2,E261=3,E261=4),D261,"")</f>
        <v>0.003650462962962963</v>
      </c>
      <c r="G261" s="65">
        <f>IF(SUM(F261:F265)=0,"",SUM(F261:F265))</f>
        <v>0.01400462962962963</v>
      </c>
      <c r="H261" s="68">
        <f>IF(ISERROR(RANK(G261,$G$5:$G$385,1)),"",RANK(G261,$G$5:$G$385,1))</f>
        <v>16</v>
      </c>
      <c r="I261" s="20">
        <f>IF(D261="","",RANK(D261,$D$5:$D$385,1))</f>
        <v>100</v>
      </c>
    </row>
    <row r="262" spans="1:9" ht="15" customHeight="1">
      <c r="A262" s="38">
        <v>2</v>
      </c>
      <c r="B262" s="18"/>
      <c r="C262" s="63"/>
      <c r="D262" s="19">
        <v>0.003445601851851852</v>
      </c>
      <c r="E262" s="20">
        <f>IF(D262="","",RANK(D262,D261:D265,1))</f>
        <v>2</v>
      </c>
      <c r="F262" s="21">
        <f>IF(OR(E262=1,E262=2,E262=3,E262=4),D262,"")</f>
        <v>0.003445601851851852</v>
      </c>
      <c r="G262" s="66"/>
      <c r="H262" s="69"/>
      <c r="I262" s="20">
        <f>IF(D262="","",RANK(D262,$D$5:$D$385,1))</f>
        <v>71</v>
      </c>
    </row>
    <row r="263" spans="1:9" ht="15" customHeight="1">
      <c r="A263" s="38">
        <v>3</v>
      </c>
      <c r="B263" s="18"/>
      <c r="C263" s="63"/>
      <c r="D263" s="19">
        <v>0.004003472222222222</v>
      </c>
      <c r="E263" s="20">
        <f>IF(D263="","",RANK(D263,D261:D265,1))</f>
        <v>5</v>
      </c>
      <c r="F263" s="21">
        <f>IF(OR(E263=1,E263=2,E263=3,E263=4),D263,"")</f>
      </c>
      <c r="G263" s="66"/>
      <c r="H263" s="69"/>
      <c r="I263" s="20">
        <f>IF(D263="","",RANK(D263,$D$5:$D$385,1))</f>
        <v>152</v>
      </c>
    </row>
    <row r="264" spans="1:9" ht="15" customHeight="1">
      <c r="A264" s="38">
        <v>4</v>
      </c>
      <c r="B264" s="18"/>
      <c r="C264" s="63"/>
      <c r="D264" s="19">
        <v>0.003195601851851852</v>
      </c>
      <c r="E264" s="20">
        <f>IF(D264="","",RANK(D264,D261:D265,1))</f>
        <v>1</v>
      </c>
      <c r="F264" s="21">
        <f>IF(OR(E264=1,E264=2,E264=3,E264=4),D264,"")</f>
        <v>0.003195601851851852</v>
      </c>
      <c r="G264" s="66"/>
      <c r="H264" s="69"/>
      <c r="I264" s="20">
        <f>IF(D264="","",RANK(D264,$D$5:$D$385,1))</f>
        <v>29</v>
      </c>
    </row>
    <row r="265" spans="1:9" ht="15" customHeight="1">
      <c r="A265" s="38">
        <v>5</v>
      </c>
      <c r="B265" s="18"/>
      <c r="C265" s="64"/>
      <c r="D265" s="19">
        <v>0.003712962962962963</v>
      </c>
      <c r="E265" s="20">
        <f>IF(D265="","",RANK(D265,D261:D265,1))</f>
        <v>4</v>
      </c>
      <c r="F265" s="21">
        <f>IF(OR(E265=1,E265=2,E265=3,E265=4),D265,"")</f>
        <v>0.003712962962962963</v>
      </c>
      <c r="G265" s="67"/>
      <c r="H265" s="70"/>
      <c r="I265" s="20">
        <f>IF(D265="","",RANK(D265,$D$5:$D$385,1))</f>
        <v>110</v>
      </c>
    </row>
    <row r="266" spans="1:9" ht="15">
      <c r="A266" s="37"/>
      <c r="B266" s="10"/>
      <c r="C266" s="10"/>
      <c r="D266" s="11"/>
      <c r="E266" s="12"/>
      <c r="F266" s="9"/>
      <c r="G266" s="9"/>
      <c r="H266" s="12"/>
      <c r="I266" s="12"/>
    </row>
    <row r="267" spans="1:9" ht="15">
      <c r="A267" s="37"/>
      <c r="B267" s="10"/>
      <c r="C267" s="10"/>
      <c r="D267" s="11"/>
      <c r="E267" s="12"/>
      <c r="F267" s="9"/>
      <c r="G267" s="9"/>
      <c r="H267" s="12"/>
      <c r="I267" s="12"/>
    </row>
    <row r="268" spans="1:9" ht="63">
      <c r="A268" s="26" t="s">
        <v>5</v>
      </c>
      <c r="B268" s="27" t="s">
        <v>7</v>
      </c>
      <c r="C268" s="27" t="s">
        <v>23</v>
      </c>
      <c r="D268" s="27" t="s">
        <v>8</v>
      </c>
      <c r="E268" s="26" t="s">
        <v>9</v>
      </c>
      <c r="F268" s="26" t="s">
        <v>10</v>
      </c>
      <c r="G268" s="26" t="s">
        <v>11</v>
      </c>
      <c r="H268" s="28" t="s">
        <v>12</v>
      </c>
      <c r="I268" s="29" t="s">
        <v>13</v>
      </c>
    </row>
    <row r="269" spans="1:9" ht="15" customHeight="1">
      <c r="A269" s="38">
        <v>1</v>
      </c>
      <c r="B269" s="18"/>
      <c r="C269" s="62">
        <v>48</v>
      </c>
      <c r="D269" s="19">
        <v>0.0036273148148148154</v>
      </c>
      <c r="E269" s="20">
        <f>IF(D269="","",RANK(D269,D269:D273,1))</f>
        <v>4</v>
      </c>
      <c r="F269" s="21">
        <f>IF(OR(E269=1,E269=2,E269=3,E269=4),D269,"")</f>
        <v>0.0036273148148148154</v>
      </c>
      <c r="G269" s="65">
        <f>IF(SUM(F269:F273)=0,"",SUM(F269:F273))</f>
        <v>0.013317129629629632</v>
      </c>
      <c r="H269" s="68">
        <f>IF(ISERROR(RANK(G269,$G$5:$G$385,1)),"",RANK(G269,$G$5:$G$385,1))</f>
        <v>9</v>
      </c>
      <c r="I269" s="20">
        <f>IF(D269="","",RANK(D269,$D$5:$D$385,1))</f>
        <v>98</v>
      </c>
    </row>
    <row r="270" spans="1:9" ht="15" customHeight="1">
      <c r="A270" s="38">
        <v>2</v>
      </c>
      <c r="B270" s="18"/>
      <c r="C270" s="63"/>
      <c r="D270" s="19">
        <v>0.0032534722222222223</v>
      </c>
      <c r="E270" s="20">
        <f>IF(D270="","",RANK(D270,D269:D273,1))</f>
        <v>2</v>
      </c>
      <c r="F270" s="21">
        <f>IF(OR(E270=1,E270=2,E270=3,E270=4),D270,"")</f>
        <v>0.0032534722222222223</v>
      </c>
      <c r="G270" s="66"/>
      <c r="H270" s="69"/>
      <c r="I270" s="20">
        <f>IF(D270="","",RANK(D270,$D$5:$D$385,1))</f>
        <v>41</v>
      </c>
    </row>
    <row r="271" spans="1:9" ht="15" customHeight="1">
      <c r="A271" s="38">
        <v>3</v>
      </c>
      <c r="B271" s="18"/>
      <c r="C271" s="63"/>
      <c r="D271" s="19">
        <v>0.003467592592592593</v>
      </c>
      <c r="E271" s="20">
        <f>IF(D271="","",RANK(D271,D269:D273,1))</f>
        <v>3</v>
      </c>
      <c r="F271" s="21">
        <f>IF(OR(E271=1,E271=2,E271=3,E271=4),D271,"")</f>
        <v>0.003467592592592593</v>
      </c>
      <c r="G271" s="66"/>
      <c r="H271" s="69"/>
      <c r="I271" s="20">
        <f>IF(D271="","",RANK(D271,$D$5:$D$385,1))</f>
        <v>73</v>
      </c>
    </row>
    <row r="272" spans="1:9" ht="15" customHeight="1">
      <c r="A272" s="38">
        <v>4</v>
      </c>
      <c r="B272" s="18"/>
      <c r="C272" s="63"/>
      <c r="D272" s="19">
        <v>0.0029687500000000005</v>
      </c>
      <c r="E272" s="20">
        <f>IF(D272="","",RANK(D272,D269:D273,1))</f>
        <v>1</v>
      </c>
      <c r="F272" s="21">
        <f>IF(OR(E272=1,E272=2,E272=3,E272=4),D272,"")</f>
        <v>0.0029687500000000005</v>
      </c>
      <c r="G272" s="66"/>
      <c r="H272" s="69"/>
      <c r="I272" s="20">
        <f>IF(D272="","",RANK(D272,$D$5:$D$385,1))</f>
        <v>6</v>
      </c>
    </row>
    <row r="273" spans="1:9" ht="15" customHeight="1">
      <c r="A273" s="38">
        <v>5</v>
      </c>
      <c r="B273" s="18"/>
      <c r="C273" s="64"/>
      <c r="D273" s="19">
        <v>0.004228009259259259</v>
      </c>
      <c r="E273" s="20">
        <f>IF(D273="","",RANK(D273,D269:D273,1))</f>
        <v>5</v>
      </c>
      <c r="F273" s="21">
        <f>IF(OR(E273=1,E273=2,E273=3,E273=4),D273,"")</f>
      </c>
      <c r="G273" s="67"/>
      <c r="H273" s="70"/>
      <c r="I273" s="20">
        <f>IF(D273="","",RANK(D273,$D$5:$D$385,1))</f>
        <v>157</v>
      </c>
    </row>
    <row r="274" spans="1:9" ht="15">
      <c r="A274" s="37"/>
      <c r="B274" s="10"/>
      <c r="C274" s="10"/>
      <c r="D274" s="11"/>
      <c r="E274" s="12"/>
      <c r="F274" s="9"/>
      <c r="G274" s="22"/>
      <c r="H274" s="12"/>
      <c r="I274" s="12"/>
    </row>
    <row r="275" spans="1:9" ht="15">
      <c r="A275" s="37"/>
      <c r="B275" s="10"/>
      <c r="C275" s="10"/>
      <c r="D275" s="11"/>
      <c r="E275" s="12"/>
      <c r="F275" s="9"/>
      <c r="G275" s="9"/>
      <c r="H275" s="12"/>
      <c r="I275" s="12"/>
    </row>
    <row r="276" spans="1:9" ht="63">
      <c r="A276" s="26" t="s">
        <v>5</v>
      </c>
      <c r="B276" s="27" t="s">
        <v>7</v>
      </c>
      <c r="C276" s="27" t="s">
        <v>23</v>
      </c>
      <c r="D276" s="27" t="s">
        <v>8</v>
      </c>
      <c r="E276" s="26" t="s">
        <v>9</v>
      </c>
      <c r="F276" s="26" t="s">
        <v>10</v>
      </c>
      <c r="G276" s="26" t="s">
        <v>11</v>
      </c>
      <c r="H276" s="28" t="s">
        <v>12</v>
      </c>
      <c r="I276" s="29" t="s">
        <v>13</v>
      </c>
    </row>
    <row r="277" spans="1:9" ht="15" customHeight="1">
      <c r="A277" s="38">
        <v>1</v>
      </c>
      <c r="B277" s="18"/>
      <c r="C277" s="62">
        <v>49</v>
      </c>
      <c r="D277" s="19">
        <v>0.003197916666666667</v>
      </c>
      <c r="E277" s="20">
        <f>IF(D277="","",RANK(D277,D277:D281,1))</f>
        <v>1</v>
      </c>
      <c r="F277" s="21">
        <f>IF(OR(E277=1,E277=2,E277=3,E277=4),D277,"")</f>
        <v>0.003197916666666667</v>
      </c>
      <c r="G277" s="65">
        <f>IF(SUM(F277:F281)=0,"",SUM(F277:F281))</f>
        <v>0.012965277777777779</v>
      </c>
      <c r="H277" s="68">
        <f>IF(ISERROR(RANK(G277,$G$5:$G$385,1)),"",RANK(G277,$G$5:$G$385,1))</f>
        <v>7</v>
      </c>
      <c r="I277" s="20">
        <f>IF(D277="","",RANK(D277,$D$5:$D$385,1))</f>
        <v>32</v>
      </c>
    </row>
    <row r="278" spans="1:9" ht="15" customHeight="1">
      <c r="A278" s="38">
        <v>2</v>
      </c>
      <c r="B278" s="18"/>
      <c r="C278" s="63"/>
      <c r="D278" s="19">
        <v>0.00328125</v>
      </c>
      <c r="E278" s="20">
        <f>IF(D278="","",RANK(D278,D277:D281,1))</f>
        <v>4</v>
      </c>
      <c r="F278" s="21">
        <f>IF(OR(E278=1,E278=2,E278=3,E278=4),D278,"")</f>
        <v>0.00328125</v>
      </c>
      <c r="G278" s="66"/>
      <c r="H278" s="69"/>
      <c r="I278" s="20">
        <f>IF(D278="","",RANK(D278,$D$5:$D$385,1))</f>
        <v>46</v>
      </c>
    </row>
    <row r="279" spans="1:9" ht="15" customHeight="1">
      <c r="A279" s="38">
        <v>3</v>
      </c>
      <c r="B279" s="18"/>
      <c r="C279" s="63"/>
      <c r="D279" s="19">
        <v>0.0032557870370370375</v>
      </c>
      <c r="E279" s="20">
        <f>IF(D279="","",RANK(D279,D277:D281,1))</f>
        <v>3</v>
      </c>
      <c r="F279" s="21">
        <f>IF(OR(E279=1,E279=2,E279=3,E279=4),D279,"")</f>
        <v>0.0032557870370370375</v>
      </c>
      <c r="G279" s="66"/>
      <c r="H279" s="69"/>
      <c r="I279" s="20">
        <f>IF(D279="","",RANK(D279,$D$5:$D$385,1))</f>
        <v>43</v>
      </c>
    </row>
    <row r="280" spans="1:9" ht="15" customHeight="1">
      <c r="A280" s="38">
        <v>4</v>
      </c>
      <c r="B280" s="18"/>
      <c r="C280" s="63"/>
      <c r="D280" s="19">
        <v>0.003472222222222222</v>
      </c>
      <c r="E280" s="20">
        <f>IF(D280="","",RANK(D280,D277:D281,1))</f>
        <v>5</v>
      </c>
      <c r="F280" s="21">
        <f>IF(OR(E280=1,E280=2,E280=3,E280=4),D280,"")</f>
      </c>
      <c r="G280" s="66"/>
      <c r="H280" s="69"/>
      <c r="I280" s="20">
        <f>IF(D280="","",RANK(D280,$D$5:$D$385,1))</f>
        <v>75</v>
      </c>
    </row>
    <row r="281" spans="1:9" ht="15" customHeight="1">
      <c r="A281" s="38">
        <v>5</v>
      </c>
      <c r="B281" s="18"/>
      <c r="C281" s="64"/>
      <c r="D281" s="19">
        <v>0.0032303240740740743</v>
      </c>
      <c r="E281" s="20">
        <f>IF(D281="","",RANK(D281,D277:D281,1))</f>
        <v>2</v>
      </c>
      <c r="F281" s="21">
        <f>IF(OR(E281=1,E281=2,E281=3,E281=4),D281,"")</f>
        <v>0.0032303240740740743</v>
      </c>
      <c r="G281" s="67"/>
      <c r="H281" s="70"/>
      <c r="I281" s="20">
        <f>IF(D281="","",RANK(D281,$D$5:$D$385,1))</f>
        <v>34</v>
      </c>
    </row>
    <row r="282" ht="12.75">
      <c r="A282" s="39"/>
    </row>
    <row r="283" ht="12.75">
      <c r="A283" s="39"/>
    </row>
    <row r="284" spans="1:9" ht="63">
      <c r="A284" s="26" t="s">
        <v>5</v>
      </c>
      <c r="B284" s="27" t="s">
        <v>7</v>
      </c>
      <c r="C284" s="27" t="s">
        <v>23</v>
      </c>
      <c r="D284" s="27" t="s">
        <v>8</v>
      </c>
      <c r="E284" s="26" t="s">
        <v>9</v>
      </c>
      <c r="F284" s="26" t="s">
        <v>10</v>
      </c>
      <c r="G284" s="26" t="s">
        <v>11</v>
      </c>
      <c r="H284" s="28" t="s">
        <v>12</v>
      </c>
      <c r="I284" s="29" t="s">
        <v>13</v>
      </c>
    </row>
    <row r="285" spans="1:9" ht="15" customHeight="1">
      <c r="A285" s="38">
        <v>1</v>
      </c>
      <c r="B285" s="18"/>
      <c r="C285" s="62">
        <v>50</v>
      </c>
      <c r="D285" s="19">
        <v>0.003717592592592593</v>
      </c>
      <c r="E285" s="20">
        <f>IF(D285="","",RANK(D285,D285:D289,1))</f>
        <v>2</v>
      </c>
      <c r="F285" s="21">
        <f>IF(OR(E285=1,E285=2,E285=3,E285=4),D285,"")</f>
        <v>0.003717592592592593</v>
      </c>
      <c r="G285" s="65">
        <f>IF(SUM(F285:F289)=0,"",SUM(F285:F289))</f>
        <v>0.015077546296296297</v>
      </c>
      <c r="H285" s="68">
        <f>IF(ISERROR(RANK(G285,$G$5:$G$385,1)),"",RANK(G285,$G$5:$G$385,1))</f>
        <v>28</v>
      </c>
      <c r="I285" s="20">
        <f>IF(D285="","",RANK(D285,$D$5:$D$385,1))</f>
        <v>111</v>
      </c>
    </row>
    <row r="286" spans="1:9" ht="15" customHeight="1">
      <c r="A286" s="38">
        <v>2</v>
      </c>
      <c r="B286" s="18"/>
      <c r="C286" s="63"/>
      <c r="D286" s="19">
        <v>0.003894675925925926</v>
      </c>
      <c r="E286" s="20">
        <f>IF(D286="","",RANK(D286,D285:D289,1))</f>
        <v>4</v>
      </c>
      <c r="F286" s="21">
        <f>IF(OR(E286=1,E286=2,E286=3,E286=4),D286,"")</f>
        <v>0.003894675925925926</v>
      </c>
      <c r="G286" s="66"/>
      <c r="H286" s="69"/>
      <c r="I286" s="20">
        <f>IF(D286="","",RANK(D286,$D$5:$D$385,1))</f>
        <v>136</v>
      </c>
    </row>
    <row r="287" spans="1:9" ht="15" customHeight="1">
      <c r="A287" s="38">
        <v>3</v>
      </c>
      <c r="B287" s="18"/>
      <c r="C287" s="63"/>
      <c r="D287" s="19">
        <v>0.0036111111111111114</v>
      </c>
      <c r="E287" s="20">
        <f>IF(D287="","",RANK(D287,D285:D289,1))</f>
        <v>1</v>
      </c>
      <c r="F287" s="21">
        <f>IF(OR(E287=1,E287=2,E287=3,E287=4),D287,"")</f>
        <v>0.0036111111111111114</v>
      </c>
      <c r="G287" s="66"/>
      <c r="H287" s="69"/>
      <c r="I287" s="20">
        <f>IF(D287="","",RANK(D287,$D$5:$D$385,1))</f>
        <v>93</v>
      </c>
    </row>
    <row r="288" spans="1:9" ht="15" customHeight="1">
      <c r="A288" s="38">
        <v>4</v>
      </c>
      <c r="B288" s="18"/>
      <c r="C288" s="63"/>
      <c r="D288" s="19">
        <v>0.0038541666666666668</v>
      </c>
      <c r="E288" s="20">
        <f>IF(D288="","",RANK(D288,D285:D289,1))</f>
        <v>3</v>
      </c>
      <c r="F288" s="21">
        <f>IF(OR(E288=1,E288=2,E288=3,E288=4),D288,"")</f>
        <v>0.0038541666666666668</v>
      </c>
      <c r="G288" s="66"/>
      <c r="H288" s="69"/>
      <c r="I288" s="20">
        <f>IF(D288="","",RANK(D288,$D$5:$D$385,1))</f>
        <v>132</v>
      </c>
    </row>
    <row r="289" spans="1:9" ht="15" customHeight="1">
      <c r="A289" s="38">
        <v>5</v>
      </c>
      <c r="B289" s="18"/>
      <c r="C289" s="64"/>
      <c r="D289" s="19"/>
      <c r="E289" s="20">
        <f>IF(D289="","",RANK(D289,D285:D289,1))</f>
      </c>
      <c r="F289" s="21">
        <f>IF(OR(E289=1,E289=2,E289=3,E289=4),D289,"")</f>
      </c>
      <c r="G289" s="67"/>
      <c r="H289" s="70"/>
      <c r="I289" s="20">
        <f>IF(D289="","",RANK(D289,$D$5:$D$385,1))</f>
      </c>
    </row>
    <row r="290" spans="1:9" ht="15">
      <c r="A290" s="37"/>
      <c r="B290" s="10"/>
      <c r="C290" s="10"/>
      <c r="D290" s="11"/>
      <c r="E290" s="12"/>
      <c r="F290" s="9"/>
      <c r="G290" s="22"/>
      <c r="H290" s="12"/>
      <c r="I290" s="12"/>
    </row>
    <row r="291" spans="1:9" ht="15">
      <c r="A291" s="37"/>
      <c r="B291" s="10"/>
      <c r="C291" s="10"/>
      <c r="D291" s="11"/>
      <c r="E291" s="12"/>
      <c r="F291" s="9"/>
      <c r="G291" s="9"/>
      <c r="H291" s="12"/>
      <c r="I291" s="12"/>
    </row>
    <row r="292" spans="1:13" ht="63">
      <c r="A292" s="26" t="s">
        <v>5</v>
      </c>
      <c r="B292" s="27" t="s">
        <v>7</v>
      </c>
      <c r="C292" s="27" t="s">
        <v>23</v>
      </c>
      <c r="D292" s="14" t="s">
        <v>8</v>
      </c>
      <c r="E292" s="26" t="s">
        <v>9</v>
      </c>
      <c r="F292" s="15" t="s">
        <v>10</v>
      </c>
      <c r="G292" s="26" t="s">
        <v>11</v>
      </c>
      <c r="H292" s="28" t="s">
        <v>12</v>
      </c>
      <c r="I292" s="16" t="s">
        <v>13</v>
      </c>
      <c r="M292" s="13" t="s">
        <v>34</v>
      </c>
    </row>
    <row r="293" spans="1:9" ht="15" customHeight="1">
      <c r="A293" s="38">
        <v>1</v>
      </c>
      <c r="B293" s="18"/>
      <c r="C293" s="62">
        <v>51</v>
      </c>
      <c r="D293" s="19"/>
      <c r="E293" s="20">
        <f>IF(D293="","",RANK(D293,D293:D297,1))</f>
      </c>
      <c r="F293" s="21">
        <f>IF(OR(E293=1,E293=2,E293=3,E293=4),D293,"")</f>
      </c>
      <c r="G293" s="65">
        <f>IF(SUM(F293:F297)=0,"",SUM(F293:F297))</f>
      </c>
      <c r="H293" s="68">
        <f>IF(ISERROR(RANK(G293,$G$5:$G$385,1)),"",RANK(G293,$G$5:$G$385,1))</f>
      </c>
      <c r="I293" s="20">
        <f>IF(D293="","",RANK(D293,$D$5:$D$385,1))</f>
      </c>
    </row>
    <row r="294" spans="1:9" ht="15" customHeight="1">
      <c r="A294" s="38">
        <v>2</v>
      </c>
      <c r="B294" s="18"/>
      <c r="C294" s="63"/>
      <c r="D294" s="19"/>
      <c r="E294" s="20">
        <f>IF(D294="","",RANK(D294,D293:D297,1))</f>
      </c>
      <c r="F294" s="21">
        <f>IF(OR(E294=1,E294=2,E294=3,E294=4),D294,"")</f>
      </c>
      <c r="G294" s="66"/>
      <c r="H294" s="69"/>
      <c r="I294" s="20">
        <f>IF(D294="","",RANK(D294,$D$5:$D$385,1))</f>
      </c>
    </row>
    <row r="295" spans="1:9" ht="15" customHeight="1">
      <c r="A295" s="38">
        <v>3</v>
      </c>
      <c r="B295" s="18"/>
      <c r="C295" s="63"/>
      <c r="D295" s="19"/>
      <c r="E295" s="20">
        <f>IF(D295="","",RANK(D295,D293:D297,1))</f>
      </c>
      <c r="F295" s="21">
        <f>IF(OR(E295=1,E295=2,E295=3,E295=4),D295,"")</f>
      </c>
      <c r="G295" s="66"/>
      <c r="H295" s="69"/>
      <c r="I295" s="20">
        <f>IF(D295="","",RANK(D295,$D$5:$D$385,1))</f>
      </c>
    </row>
    <row r="296" spans="1:9" ht="15" customHeight="1">
      <c r="A296" s="38">
        <v>4</v>
      </c>
      <c r="B296" s="18"/>
      <c r="C296" s="63"/>
      <c r="D296" s="19"/>
      <c r="E296" s="20">
        <f>IF(D296="","",RANK(D296,D293:D297,1))</f>
      </c>
      <c r="F296" s="21">
        <f>IF(OR(E296=1,E296=2,E296=3,E296=4),D296,"")</f>
      </c>
      <c r="G296" s="66"/>
      <c r="H296" s="69"/>
      <c r="I296" s="20">
        <f>IF(D296="","",RANK(D296,$D$5:$D$385,1))</f>
      </c>
    </row>
    <row r="297" spans="1:9" ht="15" customHeight="1">
      <c r="A297" s="38">
        <v>5</v>
      </c>
      <c r="B297" s="18"/>
      <c r="C297" s="64"/>
      <c r="D297" s="19"/>
      <c r="E297" s="20">
        <f>IF(D297="","",RANK(D297,D293:D297,1))</f>
      </c>
      <c r="F297" s="21">
        <f>IF(OR(E297=1,E297=2,E297=3,E297=4),D297,"")</f>
      </c>
      <c r="G297" s="67"/>
      <c r="H297" s="70"/>
      <c r="I297" s="20">
        <f>IF(D297="","",RANK(D297,$D$5:$D$385,1))</f>
      </c>
    </row>
    <row r="298" spans="1:9" ht="15">
      <c r="A298" s="37"/>
      <c r="B298" s="10"/>
      <c r="C298" s="10"/>
      <c r="D298" s="11"/>
      <c r="E298" s="12"/>
      <c r="F298" s="9"/>
      <c r="G298" s="9"/>
      <c r="H298" s="12"/>
      <c r="I298" s="12"/>
    </row>
    <row r="299" spans="1:9" ht="15">
      <c r="A299" s="37"/>
      <c r="B299" s="10"/>
      <c r="C299" s="10"/>
      <c r="D299" s="11"/>
      <c r="E299" s="12"/>
      <c r="F299" s="9"/>
      <c r="G299" s="9"/>
      <c r="H299" s="12"/>
      <c r="I299" s="12"/>
    </row>
    <row r="300" spans="1:9" ht="63">
      <c r="A300" s="26" t="s">
        <v>5</v>
      </c>
      <c r="B300" s="27" t="s">
        <v>7</v>
      </c>
      <c r="C300" s="27" t="s">
        <v>23</v>
      </c>
      <c r="D300" s="27" t="s">
        <v>8</v>
      </c>
      <c r="E300" s="26" t="s">
        <v>9</v>
      </c>
      <c r="F300" s="26" t="s">
        <v>10</v>
      </c>
      <c r="G300" s="26" t="s">
        <v>11</v>
      </c>
      <c r="H300" s="28" t="s">
        <v>12</v>
      </c>
      <c r="I300" s="29" t="s">
        <v>13</v>
      </c>
    </row>
    <row r="301" spans="1:9" ht="15" customHeight="1">
      <c r="A301" s="38">
        <v>1</v>
      </c>
      <c r="B301" s="18"/>
      <c r="C301" s="62">
        <v>52</v>
      </c>
      <c r="D301" s="19">
        <v>0.004275462962962963</v>
      </c>
      <c r="E301" s="20">
        <f>IF(D301="","",RANK(D301,D301:D305,1))</f>
        <v>4</v>
      </c>
      <c r="F301" s="21">
        <f>IF(OR(E301=1,E301=2,E301=3,E301=4),D301,"")</f>
        <v>0.004275462962962963</v>
      </c>
      <c r="G301" s="65">
        <f>IF(SUM(F301:F305)=0,"",SUM(F301:F305))</f>
        <v>0.01456712962962963</v>
      </c>
      <c r="H301" s="68">
        <f>IF(ISERROR(RANK(G301,$G$5:$G$385,1)),"",RANK(G301,$G$5:$G$385,1))</f>
        <v>23</v>
      </c>
      <c r="I301" s="20">
        <f>IF(D301="","",RANK(D301,$D$5:$D$385,1))</f>
        <v>159</v>
      </c>
    </row>
    <row r="302" spans="1:9" ht="15" customHeight="1">
      <c r="A302" s="38">
        <v>2</v>
      </c>
      <c r="B302" s="18"/>
      <c r="C302" s="63"/>
      <c r="D302" s="19">
        <v>0.004502314814814815</v>
      </c>
      <c r="E302" s="20">
        <f>IF(D302="","",RANK(D302,D301:D305,1))</f>
        <v>5</v>
      </c>
      <c r="F302" s="21">
        <f>IF(OR(E302=1,E302=2,E302=3,E302=4),D302,"")</f>
      </c>
      <c r="G302" s="66"/>
      <c r="H302" s="69"/>
      <c r="I302" s="20">
        <f>IF(D302="","",RANK(D302,$D$5:$D$385,1))</f>
        <v>170</v>
      </c>
    </row>
    <row r="303" spans="1:9" ht="15" customHeight="1">
      <c r="A303" s="38">
        <v>3</v>
      </c>
      <c r="B303" s="18"/>
      <c r="C303" s="63"/>
      <c r="D303" s="19">
        <v>0.0032847222222222223</v>
      </c>
      <c r="E303" s="20">
        <f>IF(D303="","",RANK(D303,D301:D305,1))</f>
        <v>1</v>
      </c>
      <c r="F303" s="21">
        <f>IF(OR(E303=1,E303=2,E303=3,E303=4),D303,"")</f>
        <v>0.0032847222222222223</v>
      </c>
      <c r="G303" s="66"/>
      <c r="H303" s="69"/>
      <c r="I303" s="20">
        <f>IF(D303="","",RANK(D303,$D$5:$D$385,1))</f>
        <v>47</v>
      </c>
    </row>
    <row r="304" spans="1:9" ht="15" customHeight="1">
      <c r="A304" s="38">
        <v>4</v>
      </c>
      <c r="B304" s="18"/>
      <c r="C304" s="63"/>
      <c r="D304" s="19">
        <v>0.0033622685185185183</v>
      </c>
      <c r="E304" s="20">
        <f>IF(D304="","",RANK(D304,D301:D305,1))</f>
        <v>2</v>
      </c>
      <c r="F304" s="21">
        <f>IF(OR(E304=1,E304=2,E304=3,E304=4),D304,"")</f>
        <v>0.0033622685185185183</v>
      </c>
      <c r="G304" s="66"/>
      <c r="H304" s="69"/>
      <c r="I304" s="20">
        <f>IF(D304="","",RANK(D304,$D$5:$D$385,1))</f>
        <v>58</v>
      </c>
    </row>
    <row r="305" spans="1:9" ht="15" customHeight="1">
      <c r="A305" s="38">
        <v>5</v>
      </c>
      <c r="B305" s="18"/>
      <c r="C305" s="64"/>
      <c r="D305" s="19">
        <v>0.0036446759259259258</v>
      </c>
      <c r="E305" s="20">
        <f>IF(D305="","",RANK(D305,D301:D305,1))</f>
        <v>3</v>
      </c>
      <c r="F305" s="21">
        <f>IF(OR(E305=1,E305=2,E305=3,E305=4),D305,"")</f>
        <v>0.0036446759259259258</v>
      </c>
      <c r="G305" s="67"/>
      <c r="H305" s="70"/>
      <c r="I305" s="20">
        <f>IF(D305="","",RANK(D305,$D$5:$D$385,1))</f>
        <v>99</v>
      </c>
    </row>
    <row r="306" spans="1:9" ht="15">
      <c r="A306" s="37"/>
      <c r="B306" s="10"/>
      <c r="C306" s="10"/>
      <c r="D306" s="11"/>
      <c r="E306" s="12"/>
      <c r="F306" s="9"/>
      <c r="G306" s="22"/>
      <c r="H306" s="12"/>
      <c r="I306" s="12"/>
    </row>
    <row r="307" spans="1:9" ht="15">
      <c r="A307" s="37"/>
      <c r="B307" s="10"/>
      <c r="C307" s="10"/>
      <c r="D307" s="11"/>
      <c r="E307" s="12"/>
      <c r="F307" s="9"/>
      <c r="G307" s="9"/>
      <c r="H307" s="12"/>
      <c r="I307" s="12"/>
    </row>
    <row r="308" spans="1:9" ht="63">
      <c r="A308" s="26" t="s">
        <v>5</v>
      </c>
      <c r="B308" s="27" t="s">
        <v>7</v>
      </c>
      <c r="C308" s="27" t="s">
        <v>23</v>
      </c>
      <c r="D308" s="27" t="s">
        <v>8</v>
      </c>
      <c r="E308" s="26" t="s">
        <v>9</v>
      </c>
      <c r="F308" s="26" t="s">
        <v>10</v>
      </c>
      <c r="G308" s="26" t="s">
        <v>11</v>
      </c>
      <c r="H308" s="28" t="s">
        <v>12</v>
      </c>
      <c r="I308" s="29" t="s">
        <v>13</v>
      </c>
    </row>
    <row r="309" spans="1:9" ht="15" customHeight="1">
      <c r="A309" s="38">
        <v>1</v>
      </c>
      <c r="B309" s="18"/>
      <c r="C309" s="62">
        <v>53</v>
      </c>
      <c r="D309" s="19">
        <v>0.003082175925925926</v>
      </c>
      <c r="E309" s="20">
        <f>IF(D309="","",RANK(D309,D309:D313,1))</f>
        <v>1</v>
      </c>
      <c r="F309" s="21">
        <f>IF(OR(E309=1,E309=2,E309=3,E309=4),D309,"")</f>
        <v>0.003082175925925926</v>
      </c>
      <c r="G309" s="65">
        <f>IF(SUM(F309:F313)=0,"",SUM(F309:F313))</f>
        <v>0.016414351851851854</v>
      </c>
      <c r="H309" s="68">
        <f>IF(ISERROR(RANK(G309,$G$5:$G$385,1)),"",RANK(G309,$G$5:$G$385,1))</f>
        <v>34</v>
      </c>
      <c r="I309" s="20">
        <f>IF(D309="","",RANK(D309,$D$5:$D$385,1))</f>
        <v>16</v>
      </c>
    </row>
    <row r="310" spans="1:9" ht="15" customHeight="1">
      <c r="A310" s="38">
        <v>2</v>
      </c>
      <c r="B310" s="18"/>
      <c r="C310" s="63"/>
      <c r="D310" s="19">
        <v>0.0044988425925925925</v>
      </c>
      <c r="E310" s="20">
        <f>IF(D310="","",RANK(D310,D309:D313,1))</f>
        <v>3</v>
      </c>
      <c r="F310" s="21">
        <f>IF(OR(E310=1,E310=2,E310=3,E310=4),D310,"")</f>
        <v>0.0044988425925925925</v>
      </c>
      <c r="G310" s="66"/>
      <c r="H310" s="69"/>
      <c r="I310" s="20">
        <f>IF(D310="","",RANK(D310,$D$5:$D$385,1))</f>
        <v>169</v>
      </c>
    </row>
    <row r="311" spans="1:9" ht="15" customHeight="1">
      <c r="A311" s="38">
        <v>3</v>
      </c>
      <c r="B311" s="18"/>
      <c r="C311" s="63"/>
      <c r="D311" s="19">
        <v>0.004307870370370371</v>
      </c>
      <c r="E311" s="20">
        <f>IF(D311="","",RANK(D311,D309:D313,1))</f>
        <v>2</v>
      </c>
      <c r="F311" s="21">
        <f>IF(OR(E311=1,E311=2,E311=3,E311=4),D311,"")</f>
        <v>0.004307870370370371</v>
      </c>
      <c r="G311" s="66"/>
      <c r="H311" s="69"/>
      <c r="I311" s="20">
        <f>IF(D311="","",RANK(D311,$D$5:$D$385,1))</f>
        <v>162</v>
      </c>
    </row>
    <row r="312" spans="1:9" ht="15" customHeight="1">
      <c r="A312" s="38">
        <v>4</v>
      </c>
      <c r="B312" s="18"/>
      <c r="C312" s="63"/>
      <c r="D312" s="19">
        <v>0.004719907407407408</v>
      </c>
      <c r="E312" s="20">
        <f>IF(D312="","",RANK(D312,D309:D313,1))</f>
        <v>5</v>
      </c>
      <c r="F312" s="21">
        <f>IF(OR(E312=1,E312=2,E312=3,E312=4),D312,"")</f>
      </c>
      <c r="G312" s="66"/>
      <c r="H312" s="69"/>
      <c r="I312" s="20">
        <f>IF(D312="","",RANK(D312,$D$5:$D$385,1))</f>
        <v>187</v>
      </c>
    </row>
    <row r="313" spans="1:9" ht="15" customHeight="1">
      <c r="A313" s="38">
        <v>5</v>
      </c>
      <c r="B313" s="18"/>
      <c r="C313" s="64"/>
      <c r="D313" s="19">
        <v>0.004525462962962963</v>
      </c>
      <c r="E313" s="20">
        <f>IF(D313="","",RANK(D313,D309:D313,1))</f>
        <v>4</v>
      </c>
      <c r="F313" s="21">
        <f>IF(OR(E313=1,E313=2,E313=3,E313=4),D313,"")</f>
        <v>0.004525462962962963</v>
      </c>
      <c r="G313" s="67"/>
      <c r="H313" s="70"/>
      <c r="I313" s="20">
        <f>IF(D313="","",RANK(D313,$D$5:$D$385,1))</f>
        <v>171</v>
      </c>
    </row>
    <row r="314" spans="1:9" ht="15">
      <c r="A314" s="37"/>
      <c r="B314" s="10"/>
      <c r="C314" s="10"/>
      <c r="D314" s="11"/>
      <c r="E314" s="12"/>
      <c r="F314" s="9"/>
      <c r="G314" s="9"/>
      <c r="H314" s="12"/>
      <c r="I314" s="12"/>
    </row>
    <row r="315" spans="1:9" ht="15">
      <c r="A315" s="37"/>
      <c r="B315" s="10"/>
      <c r="C315" s="10"/>
      <c r="D315" s="11"/>
      <c r="E315" s="12"/>
      <c r="F315" s="9"/>
      <c r="G315" s="9"/>
      <c r="H315" s="12"/>
      <c r="I315" s="12"/>
    </row>
    <row r="316" spans="1:9" ht="63">
      <c r="A316" s="26" t="s">
        <v>5</v>
      </c>
      <c r="B316" s="27" t="s">
        <v>7</v>
      </c>
      <c r="C316" s="27" t="s">
        <v>23</v>
      </c>
      <c r="D316" s="27" t="s">
        <v>8</v>
      </c>
      <c r="E316" s="26" t="s">
        <v>9</v>
      </c>
      <c r="F316" s="26" t="s">
        <v>10</v>
      </c>
      <c r="G316" s="26" t="s">
        <v>11</v>
      </c>
      <c r="H316" s="28" t="s">
        <v>12</v>
      </c>
      <c r="I316" s="29" t="s">
        <v>13</v>
      </c>
    </row>
    <row r="317" spans="1:9" ht="15" customHeight="1">
      <c r="A317" s="38">
        <v>1</v>
      </c>
      <c r="B317" s="18"/>
      <c r="C317" s="62">
        <v>55</v>
      </c>
      <c r="D317" s="19"/>
      <c r="E317" s="20">
        <f>IF(D317="","",RANK(D317,D317:D321,1))</f>
      </c>
      <c r="F317" s="21">
        <f>IF(OR(E317=1,E317=2,E317=3,E317=4),D317,"")</f>
      </c>
      <c r="G317" s="65">
        <f>IF(SUM(F317:F321)=0,"",SUM(F317:F321))</f>
      </c>
      <c r="H317" s="68">
        <f>IF(ISERROR(RANK(G317,$G$5:$G$385,1)),"",RANK(G317,$G$5:$G$385,1))</f>
      </c>
      <c r="I317" s="20">
        <f>IF(D317="","",RANK(D317,$D$5:$D$385,1))</f>
      </c>
    </row>
    <row r="318" spans="1:9" ht="15" customHeight="1">
      <c r="A318" s="38">
        <v>2</v>
      </c>
      <c r="B318" s="18"/>
      <c r="C318" s="63"/>
      <c r="D318" s="19"/>
      <c r="E318" s="20">
        <f>IF(D318="","",RANK(D318,D317:D321,1))</f>
      </c>
      <c r="F318" s="21">
        <f>IF(OR(E318=1,E318=2,E318=3,E318=4),D318,"")</f>
      </c>
      <c r="G318" s="66"/>
      <c r="H318" s="69"/>
      <c r="I318" s="20">
        <f>IF(D318="","",RANK(D318,$D$5:$D$385,1))</f>
      </c>
    </row>
    <row r="319" spans="1:9" ht="15" customHeight="1">
      <c r="A319" s="38">
        <v>3</v>
      </c>
      <c r="B319" s="18"/>
      <c r="C319" s="63"/>
      <c r="D319" s="19"/>
      <c r="E319" s="20">
        <f>IF(D319="","",RANK(D319,D317:D321,1))</f>
      </c>
      <c r="F319" s="21">
        <f>IF(OR(E319=1,E319=2,E319=3,E319=4),D319,"")</f>
      </c>
      <c r="G319" s="66"/>
      <c r="H319" s="69"/>
      <c r="I319" s="20">
        <f>IF(D319="","",RANK(D319,$D$5:$D$385,1))</f>
      </c>
    </row>
    <row r="320" spans="1:9" ht="15" customHeight="1">
      <c r="A320" s="38">
        <v>4</v>
      </c>
      <c r="B320" s="18"/>
      <c r="C320" s="63"/>
      <c r="D320" s="19"/>
      <c r="E320" s="20">
        <f>IF(D320="","",RANK(D320,D317:D321,1))</f>
      </c>
      <c r="F320" s="21">
        <f>IF(OR(E320=1,E320=2,E320=3,E320=4),D320,"")</f>
      </c>
      <c r="G320" s="66"/>
      <c r="H320" s="69"/>
      <c r="I320" s="20">
        <f>IF(D320="","",RANK(D320,$D$5:$D$385,1))</f>
      </c>
    </row>
    <row r="321" spans="1:9" ht="15" customHeight="1">
      <c r="A321" s="38">
        <v>5</v>
      </c>
      <c r="B321" s="18"/>
      <c r="C321" s="64"/>
      <c r="D321" s="19"/>
      <c r="E321" s="20">
        <f>IF(D321="","",RANK(D321,D317:D321,1))</f>
      </c>
      <c r="F321" s="21">
        <f>IF(OR(E321=1,E321=2,E321=3,E321=4),D321,"")</f>
      </c>
      <c r="G321" s="67"/>
      <c r="H321" s="70"/>
      <c r="I321" s="20">
        <f>IF(D321="","",RANK(D321,$D$5:$D$385,1))</f>
      </c>
    </row>
    <row r="322" spans="1:9" ht="15">
      <c r="A322" s="37"/>
      <c r="B322" s="10"/>
      <c r="C322" s="10"/>
      <c r="D322" s="11"/>
      <c r="E322" s="12"/>
      <c r="F322" s="9"/>
      <c r="G322" s="9"/>
      <c r="H322" s="12"/>
      <c r="I322" s="12"/>
    </row>
    <row r="323" spans="1:9" ht="15">
      <c r="A323" s="37"/>
      <c r="B323" s="10"/>
      <c r="C323" s="10"/>
      <c r="D323" s="11"/>
      <c r="E323" s="12"/>
      <c r="F323" s="9"/>
      <c r="G323" s="9"/>
      <c r="H323" s="12"/>
      <c r="I323" s="12"/>
    </row>
    <row r="324" spans="1:9" ht="63">
      <c r="A324" s="26" t="s">
        <v>5</v>
      </c>
      <c r="B324" s="27" t="s">
        <v>7</v>
      </c>
      <c r="C324" s="27" t="s">
        <v>23</v>
      </c>
      <c r="D324" s="27" t="s">
        <v>8</v>
      </c>
      <c r="E324" s="26" t="s">
        <v>9</v>
      </c>
      <c r="F324" s="26" t="s">
        <v>10</v>
      </c>
      <c r="G324" s="26" t="s">
        <v>11</v>
      </c>
      <c r="H324" s="28" t="s">
        <v>12</v>
      </c>
      <c r="I324" s="29" t="s">
        <v>13</v>
      </c>
    </row>
    <row r="325" spans="1:9" ht="15" customHeight="1">
      <c r="A325" s="38">
        <v>1</v>
      </c>
      <c r="B325" s="18"/>
      <c r="C325" s="62">
        <v>56</v>
      </c>
      <c r="D325" s="19">
        <v>0.0037696759259259263</v>
      </c>
      <c r="E325" s="20">
        <f>IF(D325="","",RANK(D325,D325:D329,1))</f>
        <v>4</v>
      </c>
      <c r="F325" s="21">
        <f>IF(OR(E325=1,E325=2,E325=3,E325=4),D325,"")</f>
        <v>0.0037696759259259263</v>
      </c>
      <c r="G325" s="65">
        <f>IF(SUM(F325:F329)=0,"",SUM(F325:F329))</f>
        <v>0.013575231481481483</v>
      </c>
      <c r="H325" s="68">
        <f>IF(ISERROR(RANK(G325,$G$5:$G$385,1)),"",RANK(G325,$G$5:$G$385,1))</f>
        <v>14</v>
      </c>
      <c r="I325" s="20">
        <f>IF(D325="","",RANK(D325,$D$5:$D$385,1))</f>
        <v>120</v>
      </c>
    </row>
    <row r="326" spans="1:9" ht="15" customHeight="1">
      <c r="A326" s="38">
        <v>2</v>
      </c>
      <c r="B326" s="18"/>
      <c r="C326" s="63"/>
      <c r="D326" s="19">
        <v>0.0037812500000000003</v>
      </c>
      <c r="E326" s="20">
        <f>IF(D326="","",RANK(D326,D325:D329,1))</f>
        <v>5</v>
      </c>
      <c r="F326" s="21">
        <f>IF(OR(E326=1,E326=2,E326=3,E326=4),D326,"")</f>
      </c>
      <c r="G326" s="66"/>
      <c r="H326" s="69"/>
      <c r="I326" s="20">
        <f>IF(D326="","",RANK(D326,$D$5:$D$385,1))</f>
        <v>122</v>
      </c>
    </row>
    <row r="327" spans="1:9" ht="15" customHeight="1">
      <c r="A327" s="38">
        <v>3</v>
      </c>
      <c r="B327" s="18"/>
      <c r="C327" s="63"/>
      <c r="D327" s="19">
        <v>0.003326388888888889</v>
      </c>
      <c r="E327" s="20">
        <f>IF(D327="","",RANK(D327,D325:D329,1))</f>
        <v>3</v>
      </c>
      <c r="F327" s="21">
        <f>IF(OR(E327=1,E327=2,E327=3,E327=4),D327,"")</f>
        <v>0.003326388888888889</v>
      </c>
      <c r="G327" s="66"/>
      <c r="H327" s="69"/>
      <c r="I327" s="20">
        <f>IF(D327="","",RANK(D327,$D$5:$D$385,1))</f>
        <v>54</v>
      </c>
    </row>
    <row r="328" spans="1:9" ht="15" customHeight="1">
      <c r="A328" s="38">
        <v>4</v>
      </c>
      <c r="B328" s="18"/>
      <c r="C328" s="63"/>
      <c r="D328" s="19">
        <v>0.003243055555555556</v>
      </c>
      <c r="E328" s="20">
        <f>IF(D328="","",RANK(D328,D325:D329,1))</f>
        <v>2</v>
      </c>
      <c r="F328" s="21">
        <f>IF(OR(E328=1,E328=2,E328=3,E328=4),D328,"")</f>
        <v>0.003243055555555556</v>
      </c>
      <c r="G328" s="66"/>
      <c r="H328" s="69"/>
      <c r="I328" s="20">
        <f>IF(D328="","",RANK(D328,$D$5:$D$385,1))</f>
        <v>39</v>
      </c>
    </row>
    <row r="329" spans="1:9" ht="15" customHeight="1">
      <c r="A329" s="38">
        <v>5</v>
      </c>
      <c r="B329" s="18"/>
      <c r="C329" s="64"/>
      <c r="D329" s="19">
        <v>0.0032361111111111115</v>
      </c>
      <c r="E329" s="20">
        <f>IF(D329="","",RANK(D329,D325:D329,1))</f>
        <v>1</v>
      </c>
      <c r="F329" s="21">
        <f>IF(OR(E329=1,E329=2,E329=3,E329=4),D329,"")</f>
        <v>0.0032361111111111115</v>
      </c>
      <c r="G329" s="67"/>
      <c r="H329" s="70"/>
      <c r="I329" s="20">
        <f>IF(D329="","",RANK(D329,$D$5:$D$385,1))</f>
        <v>36</v>
      </c>
    </row>
    <row r="330" spans="1:9" ht="15">
      <c r="A330" s="37"/>
      <c r="B330" s="10"/>
      <c r="C330" s="10"/>
      <c r="D330" s="11"/>
      <c r="E330" s="12"/>
      <c r="F330" s="9"/>
      <c r="G330" s="22"/>
      <c r="H330" s="12"/>
      <c r="I330" s="12"/>
    </row>
    <row r="331" spans="1:9" ht="15">
      <c r="A331" s="37"/>
      <c r="B331" s="10"/>
      <c r="C331" s="10"/>
      <c r="D331" s="11"/>
      <c r="E331" s="12"/>
      <c r="F331" s="9"/>
      <c r="G331" s="9"/>
      <c r="H331" s="12"/>
      <c r="I331" s="12"/>
    </row>
    <row r="332" spans="1:9" ht="63">
      <c r="A332" s="26" t="s">
        <v>5</v>
      </c>
      <c r="B332" s="27" t="s">
        <v>7</v>
      </c>
      <c r="C332" s="27" t="s">
        <v>23</v>
      </c>
      <c r="D332" s="27" t="s">
        <v>8</v>
      </c>
      <c r="E332" s="26" t="s">
        <v>9</v>
      </c>
      <c r="F332" s="26" t="s">
        <v>10</v>
      </c>
      <c r="G332" s="26" t="s">
        <v>11</v>
      </c>
      <c r="H332" s="28" t="s">
        <v>12</v>
      </c>
      <c r="I332" s="29" t="s">
        <v>13</v>
      </c>
    </row>
    <row r="333" spans="1:9" ht="15" customHeight="1">
      <c r="A333" s="38">
        <v>1</v>
      </c>
      <c r="B333" s="18"/>
      <c r="C333" s="62">
        <v>58</v>
      </c>
      <c r="D333" s="19"/>
      <c r="E333" s="20">
        <f>IF(D333="","",RANK(D333,D333:D337,1))</f>
      </c>
      <c r="F333" s="21">
        <f>IF(OR(E333=1,E333=2,E333=3,E333=4),D333,"")</f>
      </c>
      <c r="G333" s="65">
        <f>IF(SUM(F333:F337)=0,"",SUM(F333:F337))</f>
      </c>
      <c r="H333" s="68">
        <f>IF(ISERROR(RANK(G333,$G$5:$G$385,1)),"",RANK(G333,$G$5:$G$385,1))</f>
      </c>
      <c r="I333" s="20">
        <f>IF(D333="","",RANK(D333,$D$5:$D$385,1))</f>
      </c>
    </row>
    <row r="334" spans="1:9" ht="15" customHeight="1">
      <c r="A334" s="38">
        <v>2</v>
      </c>
      <c r="B334" s="18"/>
      <c r="C334" s="63"/>
      <c r="D334" s="19"/>
      <c r="E334" s="20">
        <f>IF(D334="","",RANK(D334,D333:D337,1))</f>
      </c>
      <c r="F334" s="21">
        <f>IF(OR(E334=1,E334=2,E334=3,E334=4),D334,"")</f>
      </c>
      <c r="G334" s="66"/>
      <c r="H334" s="69"/>
      <c r="I334" s="20">
        <f>IF(D334="","",RANK(D334,$D$5:$D$385,1))</f>
      </c>
    </row>
    <row r="335" spans="1:9" ht="15" customHeight="1">
      <c r="A335" s="38">
        <v>3</v>
      </c>
      <c r="B335" s="18"/>
      <c r="C335" s="63"/>
      <c r="D335" s="19"/>
      <c r="E335" s="20">
        <f>IF(D335="","",RANK(D335,D333:D337,1))</f>
      </c>
      <c r="F335" s="21">
        <f>IF(OR(E335=1,E335=2,E335=3,E335=4),D335,"")</f>
      </c>
      <c r="G335" s="66"/>
      <c r="H335" s="69"/>
      <c r="I335" s="20">
        <f>IF(D335="","",RANK(D335,$D$5:$D$385,1))</f>
      </c>
    </row>
    <row r="336" spans="1:9" ht="15" customHeight="1">
      <c r="A336" s="38">
        <v>4</v>
      </c>
      <c r="B336" s="18"/>
      <c r="C336" s="63"/>
      <c r="D336" s="19"/>
      <c r="E336" s="20">
        <f>IF(D336="","",RANK(D336,D333:D337,1))</f>
      </c>
      <c r="F336" s="21">
        <f>IF(OR(E336=1,E336=2,E336=3,E336=4),D336,"")</f>
      </c>
      <c r="G336" s="66"/>
      <c r="H336" s="69"/>
      <c r="I336" s="20">
        <f>IF(D336="","",RANK(D336,$D$5:$D$385,1))</f>
      </c>
    </row>
    <row r="337" spans="1:9" ht="15" customHeight="1">
      <c r="A337" s="38">
        <v>5</v>
      </c>
      <c r="B337" s="18"/>
      <c r="C337" s="64"/>
      <c r="D337" s="19"/>
      <c r="E337" s="20">
        <f>IF(D337="","",RANK(D337,D333:D337,1))</f>
      </c>
      <c r="F337" s="21">
        <f>IF(OR(E337=1,E337=2,E337=3,E337=4),D337,"")</f>
      </c>
      <c r="G337" s="67"/>
      <c r="H337" s="70"/>
      <c r="I337" s="20">
        <f>IF(D337="","",RANK(D337,$D$5:$D$385,1))</f>
      </c>
    </row>
    <row r="338" ht="12.75">
      <c r="A338" s="39"/>
    </row>
    <row r="339" ht="12.75">
      <c r="A339" s="39"/>
    </row>
    <row r="340" spans="1:9" ht="63">
      <c r="A340" s="26" t="s">
        <v>5</v>
      </c>
      <c r="B340" s="27" t="s">
        <v>7</v>
      </c>
      <c r="C340" s="27" t="s">
        <v>23</v>
      </c>
      <c r="D340" s="27" t="s">
        <v>8</v>
      </c>
      <c r="E340" s="26" t="s">
        <v>9</v>
      </c>
      <c r="F340" s="26" t="s">
        <v>10</v>
      </c>
      <c r="G340" s="26" t="s">
        <v>11</v>
      </c>
      <c r="H340" s="28" t="s">
        <v>12</v>
      </c>
      <c r="I340" s="29" t="s">
        <v>13</v>
      </c>
    </row>
    <row r="341" spans="1:9" ht="15" customHeight="1">
      <c r="A341" s="38">
        <v>1</v>
      </c>
      <c r="B341" s="18"/>
      <c r="C341" s="62">
        <v>59</v>
      </c>
      <c r="D341" s="19">
        <v>0.0030324074074074073</v>
      </c>
      <c r="E341" s="20">
        <f>IF(D341="","",RANK(D341,D341:D345,1))</f>
        <v>1</v>
      </c>
      <c r="F341" s="21">
        <f>IF(OR(E341=1,E341=2,E341=3,E341=4),D341,"")</f>
        <v>0.0030324074074074073</v>
      </c>
      <c r="G341" s="65">
        <f>IF(SUM(F341:F345)=0,"",SUM(F341:F345))</f>
        <v>0.013454861111111112</v>
      </c>
      <c r="H341" s="68">
        <f>IF(ISERROR(RANK(G341,$G$5:$G$385,1)),"",RANK(G341,$G$5:$G$385,1))</f>
        <v>13</v>
      </c>
      <c r="I341" s="20">
        <f>IF(D341="","",RANK(D341,$D$5:$D$385,1))</f>
        <v>10</v>
      </c>
    </row>
    <row r="342" spans="1:9" ht="15" customHeight="1">
      <c r="A342" s="38">
        <v>2</v>
      </c>
      <c r="B342" s="18"/>
      <c r="C342" s="63"/>
      <c r="D342" s="19">
        <v>0.003268518518518519</v>
      </c>
      <c r="E342" s="20">
        <f>IF(D342="","",RANK(D342,D341:D345,1))</f>
        <v>2</v>
      </c>
      <c r="F342" s="21">
        <f>IF(OR(E342=1,E342=2,E342=3,E342=4),D342,"")</f>
        <v>0.003268518518518519</v>
      </c>
      <c r="G342" s="66"/>
      <c r="H342" s="69"/>
      <c r="I342" s="20">
        <f>IF(D342="","",RANK(D342,$D$5:$D$385,1))</f>
        <v>45</v>
      </c>
    </row>
    <row r="343" spans="1:9" ht="15" customHeight="1">
      <c r="A343" s="38">
        <v>3</v>
      </c>
      <c r="B343" s="18"/>
      <c r="C343" s="63"/>
      <c r="D343" s="19">
        <v>0.0035405092592592593</v>
      </c>
      <c r="E343" s="20">
        <f>IF(D343="","",RANK(D343,D341:D345,1))</f>
        <v>3</v>
      </c>
      <c r="F343" s="21">
        <f>IF(OR(E343=1,E343=2,E343=3,E343=4),D343,"")</f>
        <v>0.0035405092592592593</v>
      </c>
      <c r="G343" s="66"/>
      <c r="H343" s="69"/>
      <c r="I343" s="20">
        <f>IF(D343="","",RANK(D343,$D$5:$D$385,1))</f>
        <v>83</v>
      </c>
    </row>
    <row r="344" spans="1:9" ht="15" customHeight="1">
      <c r="A344" s="38">
        <v>4</v>
      </c>
      <c r="B344" s="18"/>
      <c r="C344" s="63"/>
      <c r="D344" s="19">
        <v>0.0036134259259259257</v>
      </c>
      <c r="E344" s="20">
        <f>IF(D344="","",RANK(D344,D341:D345,1))</f>
        <v>4</v>
      </c>
      <c r="F344" s="21">
        <f>IF(OR(E344=1,E344=2,E344=3,E344=4),D344,"")</f>
        <v>0.0036134259259259257</v>
      </c>
      <c r="G344" s="66"/>
      <c r="H344" s="69"/>
      <c r="I344" s="20">
        <f>IF(D344="","",RANK(D344,$D$5:$D$385,1))</f>
        <v>95</v>
      </c>
    </row>
    <row r="345" spans="1:9" ht="15" customHeight="1">
      <c r="A345" s="38">
        <v>5</v>
      </c>
      <c r="B345" s="18"/>
      <c r="C345" s="64"/>
      <c r="D345" s="19">
        <v>0.003615740740740741</v>
      </c>
      <c r="E345" s="20">
        <f>IF(D345="","",RANK(D345,D341:D345,1))</f>
        <v>5</v>
      </c>
      <c r="F345" s="21">
        <f>IF(OR(E345=1,E345=2,E345=3,E345=4),D345,"")</f>
      </c>
      <c r="G345" s="67"/>
      <c r="H345" s="70"/>
      <c r="I345" s="20">
        <f>IF(D345="","",RANK(D345,$D$5:$D$385,1))</f>
        <v>96</v>
      </c>
    </row>
    <row r="346" spans="1:9" ht="15">
      <c r="A346" s="37"/>
      <c r="B346" s="10"/>
      <c r="C346" s="10"/>
      <c r="D346" s="11"/>
      <c r="E346" s="12"/>
      <c r="F346" s="9"/>
      <c r="G346" s="22"/>
      <c r="H346" s="12"/>
      <c r="I346" s="12"/>
    </row>
    <row r="347" spans="1:9" ht="15">
      <c r="A347" s="37"/>
      <c r="B347" s="10"/>
      <c r="C347" s="10"/>
      <c r="D347" s="11"/>
      <c r="E347" s="12"/>
      <c r="F347" s="9"/>
      <c r="G347" s="9"/>
      <c r="H347" s="12"/>
      <c r="I347" s="12"/>
    </row>
    <row r="348" spans="1:9" ht="63">
      <c r="A348" s="26" t="s">
        <v>5</v>
      </c>
      <c r="B348" s="27" t="s">
        <v>7</v>
      </c>
      <c r="C348" s="27" t="s">
        <v>23</v>
      </c>
      <c r="D348" s="14" t="s">
        <v>8</v>
      </c>
      <c r="E348" s="26" t="s">
        <v>9</v>
      </c>
      <c r="F348" s="15" t="s">
        <v>10</v>
      </c>
      <c r="G348" s="26" t="s">
        <v>11</v>
      </c>
      <c r="H348" s="28" t="s">
        <v>12</v>
      </c>
      <c r="I348" s="16" t="s">
        <v>13</v>
      </c>
    </row>
    <row r="349" spans="1:9" ht="15" customHeight="1">
      <c r="A349" s="38">
        <v>1</v>
      </c>
      <c r="B349" s="18"/>
      <c r="C349" s="62">
        <v>63</v>
      </c>
      <c r="D349" s="19"/>
      <c r="E349" s="20">
        <f>IF(D349="","",RANK(D349,D349:D353,1))</f>
      </c>
      <c r="F349" s="21">
        <f>IF(OR(E349=1,E349=2,E349=3,E349=4),D349,"")</f>
      </c>
      <c r="G349" s="65">
        <f>IF(SUM(F349:F353)=0,"",SUM(F349:F353))</f>
      </c>
      <c r="H349" s="68">
        <f>IF(ISERROR(RANK(G349,$G$5:$G$385,1)),"",RANK(G349,$G$5:$G$385,1))</f>
      </c>
      <c r="I349" s="20">
        <f>IF(D349="","",RANK(D349,$D$5:$D$385,1))</f>
      </c>
    </row>
    <row r="350" spans="1:9" ht="15" customHeight="1">
      <c r="A350" s="38">
        <v>2</v>
      </c>
      <c r="B350" s="18"/>
      <c r="C350" s="63"/>
      <c r="D350" s="19"/>
      <c r="E350" s="20">
        <f>IF(D350="","",RANK(D350,D349:D353,1))</f>
      </c>
      <c r="F350" s="21">
        <f>IF(OR(E350=1,E350=2,E350=3,E350=4),D350,"")</f>
      </c>
      <c r="G350" s="66"/>
      <c r="H350" s="69"/>
      <c r="I350" s="20">
        <f>IF(D350="","",RANK(D350,$D$5:$D$385,1))</f>
      </c>
    </row>
    <row r="351" spans="1:9" ht="15" customHeight="1">
      <c r="A351" s="38">
        <v>3</v>
      </c>
      <c r="B351" s="18"/>
      <c r="C351" s="63"/>
      <c r="D351" s="19"/>
      <c r="E351" s="20">
        <f>IF(D351="","",RANK(D351,D349:D353,1))</f>
      </c>
      <c r="F351" s="21">
        <f>IF(OR(E351=1,E351=2,E351=3,E351=4),D351,"")</f>
      </c>
      <c r="G351" s="66"/>
      <c r="H351" s="69"/>
      <c r="I351" s="20">
        <f>IF(D351="","",RANK(D351,$D$5:$D$385,1))</f>
      </c>
    </row>
    <row r="352" spans="1:9" ht="15" customHeight="1">
      <c r="A352" s="38">
        <v>4</v>
      </c>
      <c r="B352" s="18"/>
      <c r="C352" s="63"/>
      <c r="D352" s="19"/>
      <c r="E352" s="20">
        <f>IF(D352="","",RANK(D352,D349:D353,1))</f>
      </c>
      <c r="F352" s="21">
        <f>IF(OR(E352=1,E352=2,E352=3,E352=4),D352,"")</f>
      </c>
      <c r="G352" s="66"/>
      <c r="H352" s="69"/>
      <c r="I352" s="20">
        <f>IF(D352="","",RANK(D352,$D$5:$D$385,1))</f>
      </c>
    </row>
    <row r="353" spans="1:9" ht="15" customHeight="1">
      <c r="A353" s="38">
        <v>5</v>
      </c>
      <c r="B353" s="18"/>
      <c r="C353" s="64"/>
      <c r="D353" s="19"/>
      <c r="E353" s="20">
        <f>IF(D353="","",RANK(D353,D349:D353,1))</f>
      </c>
      <c r="F353" s="21">
        <f>IF(OR(E353=1,E353=2,E353=3,E353=4),D353,"")</f>
      </c>
      <c r="G353" s="67"/>
      <c r="H353" s="70"/>
      <c r="I353" s="20">
        <f>IF(D353="","",RANK(D353,$D$5:$D$385,1))</f>
      </c>
    </row>
    <row r="354" spans="1:9" ht="15">
      <c r="A354" s="37"/>
      <c r="B354" s="10"/>
      <c r="C354" s="10"/>
      <c r="D354" s="11"/>
      <c r="E354" s="12"/>
      <c r="F354" s="9"/>
      <c r="G354" s="9"/>
      <c r="H354" s="12"/>
      <c r="I354" s="12"/>
    </row>
    <row r="355" spans="1:9" ht="15">
      <c r="A355" s="37"/>
      <c r="B355" s="10"/>
      <c r="C355" s="10"/>
      <c r="D355" s="11"/>
      <c r="E355" s="12"/>
      <c r="F355" s="9"/>
      <c r="G355" s="9"/>
      <c r="H355" s="12"/>
      <c r="I355" s="12"/>
    </row>
    <row r="356" spans="1:9" ht="63">
      <c r="A356" s="26" t="s">
        <v>5</v>
      </c>
      <c r="B356" s="27" t="s">
        <v>7</v>
      </c>
      <c r="C356" s="27" t="s">
        <v>23</v>
      </c>
      <c r="D356" s="27" t="s">
        <v>8</v>
      </c>
      <c r="E356" s="26" t="s">
        <v>9</v>
      </c>
      <c r="F356" s="26" t="s">
        <v>10</v>
      </c>
      <c r="G356" s="26" t="s">
        <v>11</v>
      </c>
      <c r="H356" s="28" t="s">
        <v>12</v>
      </c>
      <c r="I356" s="29" t="s">
        <v>13</v>
      </c>
    </row>
    <row r="357" spans="1:9" ht="15" customHeight="1">
      <c r="A357" s="38">
        <v>1</v>
      </c>
      <c r="B357" s="18"/>
      <c r="C357" s="62">
        <v>67</v>
      </c>
      <c r="D357" s="19">
        <v>0.0038032407407407407</v>
      </c>
      <c r="E357" s="20">
        <f>IF(D357="","",RANK(D357,D357:D361,1))</f>
        <v>2</v>
      </c>
      <c r="F357" s="21">
        <f>IF(OR(E357=1,E357=2,E357=3,E357=4),D357,"")</f>
        <v>0.0038032407407407407</v>
      </c>
      <c r="G357" s="65">
        <f>IF(SUM(F357:F361)=0,"",SUM(F357:F361))</f>
        <v>0.014858796296296297</v>
      </c>
      <c r="H357" s="68">
        <f>IF(ISERROR(RANK(G357,$G$5:$G$385,1)),"",RANK(G357,$G$5:$G$385,1))</f>
        <v>26</v>
      </c>
      <c r="I357" s="20">
        <f>IF(D357="","",RANK(D357,$D$5:$D$385,1))</f>
        <v>124</v>
      </c>
    </row>
    <row r="358" spans="1:9" ht="15" customHeight="1">
      <c r="A358" s="38">
        <v>2</v>
      </c>
      <c r="B358" s="18"/>
      <c r="C358" s="63"/>
      <c r="D358" s="19">
        <v>0.003810185185185185</v>
      </c>
      <c r="E358" s="20">
        <f>IF(D358="","",RANK(D358,D357:D361,1))</f>
        <v>3</v>
      </c>
      <c r="F358" s="21">
        <f>IF(OR(E358=1,E358=2,E358=3,E358=4),D358,"")</f>
        <v>0.003810185185185185</v>
      </c>
      <c r="G358" s="66"/>
      <c r="H358" s="69"/>
      <c r="I358" s="20">
        <f>IF(D358="","",RANK(D358,$D$5:$D$385,1))</f>
        <v>126</v>
      </c>
    </row>
    <row r="359" spans="1:9" ht="15" customHeight="1">
      <c r="A359" s="38">
        <v>3</v>
      </c>
      <c r="B359" s="18"/>
      <c r="C359" s="63"/>
      <c r="D359" s="19">
        <v>0.0033715277777777784</v>
      </c>
      <c r="E359" s="20">
        <f>IF(D359="","",RANK(D359,D357:D361,1))</f>
        <v>1</v>
      </c>
      <c r="F359" s="21">
        <f>IF(OR(E359=1,E359=2,E359=3,E359=4),D359,"")</f>
        <v>0.0033715277777777784</v>
      </c>
      <c r="G359" s="66"/>
      <c r="H359" s="69"/>
      <c r="I359" s="20">
        <f>IF(D359="","",RANK(D359,$D$5:$D$385,1))</f>
        <v>61</v>
      </c>
    </row>
    <row r="360" spans="1:9" ht="15" customHeight="1">
      <c r="A360" s="38">
        <v>4</v>
      </c>
      <c r="B360" s="18"/>
      <c r="C360" s="63"/>
      <c r="D360" s="19">
        <v>0.0038738425925925924</v>
      </c>
      <c r="E360" s="20">
        <f>IF(D360="","",RANK(D360,D357:D361,1))</f>
        <v>4</v>
      </c>
      <c r="F360" s="21">
        <f>IF(OR(E360=1,E360=2,E360=3,E360=4),D360,"")</f>
        <v>0.0038738425925925924</v>
      </c>
      <c r="G360" s="66"/>
      <c r="H360" s="69"/>
      <c r="I360" s="20">
        <f>IF(D360="","",RANK(D360,$D$5:$D$385,1))</f>
        <v>133</v>
      </c>
    </row>
    <row r="361" spans="1:9" ht="15" customHeight="1">
      <c r="A361" s="38">
        <v>5</v>
      </c>
      <c r="B361" s="18"/>
      <c r="C361" s="64"/>
      <c r="D361" s="19">
        <v>0.0039027777777777776</v>
      </c>
      <c r="E361" s="20">
        <f>IF(D361="","",RANK(D361,D357:D361,1))</f>
        <v>5</v>
      </c>
      <c r="F361" s="21">
        <f>IF(OR(E361=1,E361=2,E361=3,E361=4),D361,"")</f>
      </c>
      <c r="G361" s="67"/>
      <c r="H361" s="70"/>
      <c r="I361" s="20">
        <f>IF(D361="","",RANK(D361,$D$5:$D$385,1))</f>
        <v>138</v>
      </c>
    </row>
    <row r="362" spans="1:9" ht="15">
      <c r="A362" s="37"/>
      <c r="B362" s="10"/>
      <c r="C362" s="10"/>
      <c r="D362" s="11"/>
      <c r="E362" s="12"/>
      <c r="F362" s="9"/>
      <c r="G362" s="22"/>
      <c r="H362" s="12"/>
      <c r="I362" s="12"/>
    </row>
    <row r="363" spans="1:9" ht="15">
      <c r="A363" s="37"/>
      <c r="B363" s="10"/>
      <c r="C363" s="10"/>
      <c r="D363" s="11"/>
      <c r="E363" s="12"/>
      <c r="F363" s="9"/>
      <c r="G363" s="9"/>
      <c r="H363" s="12"/>
      <c r="I363" s="12"/>
    </row>
    <row r="364" spans="1:9" ht="63">
      <c r="A364" s="26" t="s">
        <v>5</v>
      </c>
      <c r="B364" s="27" t="s">
        <v>7</v>
      </c>
      <c r="C364" s="27" t="s">
        <v>23</v>
      </c>
      <c r="D364" s="27" t="s">
        <v>8</v>
      </c>
      <c r="E364" s="26" t="s">
        <v>9</v>
      </c>
      <c r="F364" s="26" t="s">
        <v>10</v>
      </c>
      <c r="G364" s="26" t="s">
        <v>11</v>
      </c>
      <c r="H364" s="28" t="s">
        <v>12</v>
      </c>
      <c r="I364" s="29" t="s">
        <v>13</v>
      </c>
    </row>
    <row r="365" spans="1:9" ht="15" customHeight="1">
      <c r="A365" s="38">
        <v>1</v>
      </c>
      <c r="B365" s="18"/>
      <c r="C365" s="62">
        <v>75</v>
      </c>
      <c r="D365" s="19"/>
      <c r="E365" s="20">
        <f>IF(D365="","",RANK(D365,D365:D369,1))</f>
      </c>
      <c r="F365" s="21">
        <f>IF(OR(E365=1,E365=2,E365=3,E365=4),D365,"")</f>
      </c>
      <c r="G365" s="65">
        <f>IF(SUM(F365:F369)=0,"",SUM(F365:F369))</f>
      </c>
      <c r="H365" s="68">
        <f>IF(ISERROR(RANK(G365,$G$5:$G$385,1)),"",RANK(G365,$G$5:$G$385,1))</f>
      </c>
      <c r="I365" s="20">
        <f>IF(D365="","",RANK(D365,$D$5:$D$385,1))</f>
      </c>
    </row>
    <row r="366" spans="1:9" ht="15" customHeight="1">
      <c r="A366" s="38">
        <v>2</v>
      </c>
      <c r="B366" s="18"/>
      <c r="C366" s="63"/>
      <c r="D366" s="19"/>
      <c r="E366" s="20">
        <f>IF(D366="","",RANK(D366,D365:D369,1))</f>
      </c>
      <c r="F366" s="21">
        <f>IF(OR(E366=1,E366=2,E366=3,E366=4),D366,"")</f>
      </c>
      <c r="G366" s="66"/>
      <c r="H366" s="69"/>
      <c r="I366" s="20">
        <f>IF(D366="","",RANK(D366,$D$5:$D$385,1))</f>
      </c>
    </row>
    <row r="367" spans="1:9" ht="15" customHeight="1">
      <c r="A367" s="38">
        <v>3</v>
      </c>
      <c r="B367" s="18"/>
      <c r="C367" s="63"/>
      <c r="D367" s="19"/>
      <c r="E367" s="20">
        <f>IF(D367="","",RANK(D367,D365:D369,1))</f>
      </c>
      <c r="F367" s="21">
        <f>IF(OR(E367=1,E367=2,E367=3,E367=4),D367,"")</f>
      </c>
      <c r="G367" s="66"/>
      <c r="H367" s="69"/>
      <c r="I367" s="20">
        <f>IF(D367="","",RANK(D367,$D$5:$D$385,1))</f>
      </c>
    </row>
    <row r="368" spans="1:9" ht="15" customHeight="1">
      <c r="A368" s="38">
        <v>4</v>
      </c>
      <c r="B368" s="18"/>
      <c r="C368" s="63"/>
      <c r="D368" s="19"/>
      <c r="E368" s="20">
        <f>IF(D368="","",RANK(D368,D365:D369,1))</f>
      </c>
      <c r="F368" s="21">
        <f>IF(OR(E368=1,E368=2,E368=3,E368=4),D368,"")</f>
      </c>
      <c r="G368" s="66"/>
      <c r="H368" s="69"/>
      <c r="I368" s="20">
        <f>IF(D368="","",RANK(D368,$D$5:$D$385,1))</f>
      </c>
    </row>
    <row r="369" spans="1:9" ht="15" customHeight="1">
      <c r="A369" s="38">
        <v>5</v>
      </c>
      <c r="B369" s="18"/>
      <c r="C369" s="64"/>
      <c r="D369" s="19"/>
      <c r="E369" s="20">
        <f>IF(D369="","",RANK(D369,D365:D369,1))</f>
      </c>
      <c r="F369" s="21">
        <f>IF(OR(E369=1,E369=2,E369=3,E369=4),D369,"")</f>
      </c>
      <c r="G369" s="67"/>
      <c r="H369" s="70"/>
      <c r="I369" s="20">
        <f>IF(D369="","",RANK(D369,$D$5:$D$385,1))</f>
      </c>
    </row>
    <row r="370" spans="1:9" ht="15">
      <c r="A370" s="37"/>
      <c r="B370" s="10"/>
      <c r="C370" s="10"/>
      <c r="D370" s="11"/>
      <c r="E370" s="12"/>
      <c r="F370" s="9"/>
      <c r="G370" s="9"/>
      <c r="H370" s="12"/>
      <c r="I370" s="12"/>
    </row>
    <row r="371" spans="1:9" ht="15">
      <c r="A371" s="37"/>
      <c r="B371" s="10"/>
      <c r="C371" s="10"/>
      <c r="D371" s="11"/>
      <c r="E371" s="12"/>
      <c r="F371" s="9"/>
      <c r="G371" s="9"/>
      <c r="H371" s="12"/>
      <c r="I371" s="12"/>
    </row>
    <row r="372" spans="1:9" ht="63">
      <c r="A372" s="26" t="s">
        <v>5</v>
      </c>
      <c r="B372" s="27" t="s">
        <v>7</v>
      </c>
      <c r="C372" s="27" t="s">
        <v>23</v>
      </c>
      <c r="D372" s="27" t="s">
        <v>8</v>
      </c>
      <c r="E372" s="26" t="s">
        <v>9</v>
      </c>
      <c r="F372" s="26" t="s">
        <v>10</v>
      </c>
      <c r="G372" s="26" t="s">
        <v>11</v>
      </c>
      <c r="H372" s="28" t="s">
        <v>12</v>
      </c>
      <c r="I372" s="29" t="s">
        <v>13</v>
      </c>
    </row>
    <row r="373" spans="1:9" ht="15" customHeight="1">
      <c r="A373" s="38">
        <v>1</v>
      </c>
      <c r="B373" s="18"/>
      <c r="C373" s="62" t="s">
        <v>19</v>
      </c>
      <c r="D373" s="19"/>
      <c r="E373" s="20">
        <f>IF(D373="","",RANK(D373,D373:D377,1))</f>
      </c>
      <c r="F373" s="21">
        <f>IF(OR(E373=1,E373=2,E373=3,E373=4),D373,"")</f>
      </c>
      <c r="G373" s="65">
        <f>IF(SUM(F373:F377)=0,"",SUM(F373:F377))</f>
      </c>
      <c r="H373" s="68">
        <f>IF(ISERROR(RANK(G373,$G$5:$G$385,1)),"",RANK(G373,$G$5:$G$385,1))</f>
      </c>
      <c r="I373" s="20">
        <f>IF(D373="","",RANK(D373,$D$5:$D$385,1))</f>
      </c>
    </row>
    <row r="374" spans="1:9" ht="15" customHeight="1">
      <c r="A374" s="38">
        <v>2</v>
      </c>
      <c r="B374" s="18"/>
      <c r="C374" s="63"/>
      <c r="D374" s="19"/>
      <c r="E374" s="20">
        <f>IF(D374="","",RANK(D374,D373:D377,1))</f>
      </c>
      <c r="F374" s="21">
        <f>IF(OR(E374=1,E374=2,E374=3,E374=4),D374,"")</f>
      </c>
      <c r="G374" s="66"/>
      <c r="H374" s="69"/>
      <c r="I374" s="20">
        <f>IF(D374="","",RANK(D374,$D$5:$D$385,1))</f>
      </c>
    </row>
    <row r="375" spans="1:9" ht="15" customHeight="1">
      <c r="A375" s="38">
        <v>3</v>
      </c>
      <c r="B375" s="18"/>
      <c r="C375" s="63"/>
      <c r="D375" s="19"/>
      <c r="E375" s="20">
        <f>IF(D375="","",RANK(D375,D373:D377,1))</f>
      </c>
      <c r="F375" s="21">
        <f>IF(OR(E375=1,E375=2,E375=3,E375=4),D375,"")</f>
      </c>
      <c r="G375" s="66"/>
      <c r="H375" s="69"/>
      <c r="I375" s="20">
        <f>IF(D375="","",RANK(D375,$D$5:$D$385,1))</f>
      </c>
    </row>
    <row r="376" spans="1:9" ht="15" customHeight="1">
      <c r="A376" s="38">
        <v>4</v>
      </c>
      <c r="B376" s="18"/>
      <c r="C376" s="63"/>
      <c r="D376" s="19"/>
      <c r="E376" s="20">
        <f>IF(D376="","",RANK(D376,D373:D377,1))</f>
      </c>
      <c r="F376" s="21">
        <f>IF(OR(E376=1,E376=2,E376=3,E376=4),D376,"")</f>
      </c>
      <c r="G376" s="66"/>
      <c r="H376" s="69"/>
      <c r="I376" s="20">
        <f>IF(D376="","",RANK(D376,$D$5:$D$385,1))</f>
      </c>
    </row>
    <row r="377" spans="1:9" ht="15" customHeight="1">
      <c r="A377" s="38">
        <v>5</v>
      </c>
      <c r="B377" s="18"/>
      <c r="C377" s="64"/>
      <c r="D377" s="19"/>
      <c r="E377" s="20">
        <f>IF(D377="","",RANK(D377,D373:D377,1))</f>
      </c>
      <c r="F377" s="21">
        <f>IF(OR(E377=1,E377=2,E377=3,E377=4),D377,"")</f>
      </c>
      <c r="G377" s="67"/>
      <c r="H377" s="70"/>
      <c r="I377" s="20">
        <f>IF(D377="","",RANK(D377,$D$5:$D$385,1))</f>
      </c>
    </row>
    <row r="378" spans="1:9" ht="15">
      <c r="A378" s="37"/>
      <c r="B378" s="10"/>
      <c r="C378" s="10"/>
      <c r="D378" s="11"/>
      <c r="E378" s="12"/>
      <c r="F378" s="9"/>
      <c r="G378" s="9"/>
      <c r="H378" s="12"/>
      <c r="I378" s="12"/>
    </row>
    <row r="379" spans="1:9" ht="15">
      <c r="A379" s="37"/>
      <c r="B379" s="10"/>
      <c r="C379" s="10"/>
      <c r="D379" s="11"/>
      <c r="E379" s="12"/>
      <c r="F379" s="9"/>
      <c r="G379" s="9"/>
      <c r="H379" s="12"/>
      <c r="I379" s="12"/>
    </row>
    <row r="380" spans="1:9" ht="63">
      <c r="A380" s="26" t="s">
        <v>5</v>
      </c>
      <c r="B380" s="27" t="s">
        <v>7</v>
      </c>
      <c r="C380" s="27" t="s">
        <v>23</v>
      </c>
      <c r="D380" s="27" t="s">
        <v>8</v>
      </c>
      <c r="E380" s="26" t="s">
        <v>9</v>
      </c>
      <c r="F380" s="26" t="s">
        <v>10</v>
      </c>
      <c r="G380" s="26" t="s">
        <v>11</v>
      </c>
      <c r="H380" s="28" t="s">
        <v>12</v>
      </c>
      <c r="I380" s="29" t="s">
        <v>13</v>
      </c>
    </row>
    <row r="381" spans="1:9" ht="15" customHeight="1">
      <c r="A381" s="38">
        <v>1</v>
      </c>
      <c r="B381" s="18"/>
      <c r="C381" s="62" t="s">
        <v>20</v>
      </c>
      <c r="D381" s="19">
        <v>0.0030682870370370365</v>
      </c>
      <c r="E381" s="20">
        <f>IF(D381="","",RANK(D381,D381:D385,1))</f>
        <v>1</v>
      </c>
      <c r="F381" s="21">
        <f>IF(OR(E381=1,E381=2,E381=3,E381=4),D381,"")</f>
        <v>0.0030682870370370365</v>
      </c>
      <c r="G381" s="65">
        <f>IF(SUM(F381:F385)=0,"",SUM(F381:F385))</f>
        <v>0.012775462962962962</v>
      </c>
      <c r="H381" s="68">
        <f>IF(ISERROR(RANK(G381,$G$5:$G$385,1)),"",RANK(G381,$G$5:$G$385,1))</f>
        <v>5</v>
      </c>
      <c r="I381" s="20">
        <f>IF(D381="","",RANK(D381,$D$5:$D$385,1))</f>
        <v>15</v>
      </c>
    </row>
    <row r="382" spans="1:9" ht="15" customHeight="1">
      <c r="A382" s="38">
        <v>2</v>
      </c>
      <c r="B382" s="18"/>
      <c r="C382" s="63"/>
      <c r="D382" s="19">
        <v>0.003158564814814815</v>
      </c>
      <c r="E382" s="20">
        <f>IF(D382="","",RANK(D382,D381:D385,1))</f>
        <v>2</v>
      </c>
      <c r="F382" s="21">
        <f>IF(OR(E382=1,E382=2,E382=3,E382=4),D382,"")</f>
        <v>0.003158564814814815</v>
      </c>
      <c r="G382" s="66"/>
      <c r="H382" s="69"/>
      <c r="I382" s="20">
        <f>IF(D382="","",RANK(D382,$D$5:$D$385,1))</f>
        <v>22</v>
      </c>
    </row>
    <row r="383" spans="1:9" ht="15" customHeight="1">
      <c r="A383" s="38">
        <v>3</v>
      </c>
      <c r="B383" s="18"/>
      <c r="C383" s="63"/>
      <c r="D383" s="19">
        <v>0.0032546296296296295</v>
      </c>
      <c r="E383" s="20">
        <f>IF(D383="","",RANK(D383,D381:D385,1))</f>
        <v>3</v>
      </c>
      <c r="F383" s="21">
        <f>IF(OR(E383=1,E383=2,E383=3,E383=4),D383,"")</f>
        <v>0.0032546296296296295</v>
      </c>
      <c r="G383" s="66"/>
      <c r="H383" s="69"/>
      <c r="I383" s="20">
        <f>IF(D383="","",RANK(D383,$D$5:$D$385,1))</f>
        <v>42</v>
      </c>
    </row>
    <row r="384" spans="1:9" ht="15" customHeight="1">
      <c r="A384" s="38">
        <v>4</v>
      </c>
      <c r="B384" s="18"/>
      <c r="C384" s="63"/>
      <c r="D384" s="19">
        <v>0.0032939814814814815</v>
      </c>
      <c r="E384" s="20">
        <f>IF(D384="","",RANK(D384,D381:D385,1))</f>
        <v>4</v>
      </c>
      <c r="F384" s="21">
        <f>IF(OR(E384=1,E384=2,E384=3,E384=4),D384,"")</f>
        <v>0.0032939814814814815</v>
      </c>
      <c r="G384" s="66"/>
      <c r="H384" s="69"/>
      <c r="I384" s="20">
        <f>IF(D384="","",RANK(D384,$D$5:$D$385,1))</f>
        <v>51</v>
      </c>
    </row>
    <row r="385" spans="1:9" ht="15" customHeight="1">
      <c r="A385" s="38">
        <v>5</v>
      </c>
      <c r="B385" s="18"/>
      <c r="C385" s="64"/>
      <c r="D385" s="19">
        <v>0.0034803240740740745</v>
      </c>
      <c r="E385" s="20">
        <f>IF(D385="","",RANK(D385,D381:D385,1))</f>
        <v>5</v>
      </c>
      <c r="F385" s="21">
        <f>IF(OR(E385=1,E385=2,E385=3,E385=4),D385,"")</f>
      </c>
      <c r="G385" s="67"/>
      <c r="H385" s="70"/>
      <c r="I385" s="20">
        <f>IF(D385="","",RANK(D385,$D$5:$D$385,1))</f>
        <v>77</v>
      </c>
    </row>
  </sheetData>
  <sheetProtection sheet="1" selectLockedCells="1" selectUnlockedCells="1"/>
  <mergeCells count="145">
    <mergeCell ref="A1:I1"/>
    <mergeCell ref="C5:C9"/>
    <mergeCell ref="G5:G9"/>
    <mergeCell ref="H5:H9"/>
    <mergeCell ref="C13:C17"/>
    <mergeCell ref="G13:G17"/>
    <mergeCell ref="H13:H17"/>
    <mergeCell ref="C21:C25"/>
    <mergeCell ref="G21:G25"/>
    <mergeCell ref="H21:H25"/>
    <mergeCell ref="C29:C33"/>
    <mergeCell ref="G29:G33"/>
    <mergeCell ref="H29:H33"/>
    <mergeCell ref="C37:C41"/>
    <mergeCell ref="G37:G41"/>
    <mergeCell ref="H37:H41"/>
    <mergeCell ref="C45:C49"/>
    <mergeCell ref="G45:G49"/>
    <mergeCell ref="H45:H49"/>
    <mergeCell ref="C53:C57"/>
    <mergeCell ref="G53:G57"/>
    <mergeCell ref="H53:H57"/>
    <mergeCell ref="C61:C65"/>
    <mergeCell ref="G61:G65"/>
    <mergeCell ref="H61:H65"/>
    <mergeCell ref="C69:C73"/>
    <mergeCell ref="G69:G73"/>
    <mergeCell ref="H69:H73"/>
    <mergeCell ref="C77:C81"/>
    <mergeCell ref="G77:G81"/>
    <mergeCell ref="H77:H81"/>
    <mergeCell ref="C85:C89"/>
    <mergeCell ref="G85:G89"/>
    <mergeCell ref="H85:H89"/>
    <mergeCell ref="C93:C97"/>
    <mergeCell ref="G93:G97"/>
    <mergeCell ref="H93:H97"/>
    <mergeCell ref="C101:C105"/>
    <mergeCell ref="G101:G105"/>
    <mergeCell ref="H101:H105"/>
    <mergeCell ref="C109:C113"/>
    <mergeCell ref="G109:G113"/>
    <mergeCell ref="H109:H113"/>
    <mergeCell ref="C117:C121"/>
    <mergeCell ref="G117:G121"/>
    <mergeCell ref="H117:H121"/>
    <mergeCell ref="C125:C129"/>
    <mergeCell ref="G125:G129"/>
    <mergeCell ref="H125:H129"/>
    <mergeCell ref="C133:C137"/>
    <mergeCell ref="G133:G137"/>
    <mergeCell ref="H133:H137"/>
    <mergeCell ref="C141:C145"/>
    <mergeCell ref="G141:G145"/>
    <mergeCell ref="H141:H145"/>
    <mergeCell ref="C149:C153"/>
    <mergeCell ref="G149:G153"/>
    <mergeCell ref="H149:H153"/>
    <mergeCell ref="C157:C161"/>
    <mergeCell ref="G157:G161"/>
    <mergeCell ref="H157:H161"/>
    <mergeCell ref="C165:C169"/>
    <mergeCell ref="G165:G169"/>
    <mergeCell ref="H165:H169"/>
    <mergeCell ref="C173:C177"/>
    <mergeCell ref="G173:G177"/>
    <mergeCell ref="H173:H177"/>
    <mergeCell ref="C181:C185"/>
    <mergeCell ref="G181:G185"/>
    <mergeCell ref="H181:H185"/>
    <mergeCell ref="C189:C193"/>
    <mergeCell ref="G189:G193"/>
    <mergeCell ref="H189:H193"/>
    <mergeCell ref="C197:C201"/>
    <mergeCell ref="G197:G201"/>
    <mergeCell ref="H197:H201"/>
    <mergeCell ref="C205:C209"/>
    <mergeCell ref="G205:G209"/>
    <mergeCell ref="H205:H209"/>
    <mergeCell ref="C213:C217"/>
    <mergeCell ref="G213:G217"/>
    <mergeCell ref="H213:H217"/>
    <mergeCell ref="C221:C225"/>
    <mergeCell ref="G221:G225"/>
    <mergeCell ref="H221:H225"/>
    <mergeCell ref="C229:C233"/>
    <mergeCell ref="G229:G233"/>
    <mergeCell ref="H229:H233"/>
    <mergeCell ref="C237:C241"/>
    <mergeCell ref="G237:G241"/>
    <mergeCell ref="H237:H241"/>
    <mergeCell ref="C245:C249"/>
    <mergeCell ref="G245:G249"/>
    <mergeCell ref="H245:H249"/>
    <mergeCell ref="C253:C257"/>
    <mergeCell ref="G253:G257"/>
    <mergeCell ref="H253:H257"/>
    <mergeCell ref="C261:C265"/>
    <mergeCell ref="G261:G265"/>
    <mergeCell ref="H261:H265"/>
    <mergeCell ref="C269:C273"/>
    <mergeCell ref="G269:G273"/>
    <mergeCell ref="H269:H273"/>
    <mergeCell ref="C277:C281"/>
    <mergeCell ref="G277:G281"/>
    <mergeCell ref="H277:H281"/>
    <mergeCell ref="C285:C289"/>
    <mergeCell ref="G285:G289"/>
    <mergeCell ref="H285:H289"/>
    <mergeCell ref="C293:C297"/>
    <mergeCell ref="G293:G297"/>
    <mergeCell ref="H293:H297"/>
    <mergeCell ref="C301:C305"/>
    <mergeCell ref="G301:G305"/>
    <mergeCell ref="H301:H305"/>
    <mergeCell ref="C309:C313"/>
    <mergeCell ref="G309:G313"/>
    <mergeCell ref="H309:H313"/>
    <mergeCell ref="C317:C321"/>
    <mergeCell ref="G317:G321"/>
    <mergeCell ref="H317:H321"/>
    <mergeCell ref="C325:C329"/>
    <mergeCell ref="G325:G329"/>
    <mergeCell ref="H325:H329"/>
    <mergeCell ref="C333:C337"/>
    <mergeCell ref="G333:G337"/>
    <mergeCell ref="H333:H337"/>
    <mergeCell ref="C341:C345"/>
    <mergeCell ref="G341:G345"/>
    <mergeCell ref="H341:H345"/>
    <mergeCell ref="C349:C353"/>
    <mergeCell ref="G349:G353"/>
    <mergeCell ref="H349:H353"/>
    <mergeCell ref="C357:C361"/>
    <mergeCell ref="G357:G361"/>
    <mergeCell ref="H357:H361"/>
    <mergeCell ref="C365:C369"/>
    <mergeCell ref="G365:G369"/>
    <mergeCell ref="H365:H369"/>
    <mergeCell ref="C373:C377"/>
    <mergeCell ref="G373:G377"/>
    <mergeCell ref="H373:H377"/>
    <mergeCell ref="C381:C385"/>
    <mergeCell ref="G381:G385"/>
    <mergeCell ref="H381:H385"/>
  </mergeCells>
  <conditionalFormatting sqref="H5 I5:I9 I13:I17 I21:I25 I29:I33 I37:I41 I45:I49 I53:I57 I61:I65 I69:I73 I77:I81 I85:I89 I93:I97 I101:I105 I109:I113 I117:I121 I125:I129 I133:I137 I141:I145 I149:I153 I157:I161 I165:I169 I173:I177 I181:I185 I189:I193 I197:I201 I205:I209 I213:I217 I221:I225 I229:I233 I237:I241 I245:I249 I253:I257 I261:I265 I269:I273 I277:I281 I285:I289 I293:I297 I301:I305 I309:I313 I317:I321 I325:I329 I333:I337 I341:I345 I349:I353 I357:I361 I365:I369 I373:I377 H13 H21 H29 H37 H45 H53 H61 H69 H77 H85 H93 H101 H109 H117 H125 H133 H141 H149 H157 H165 H173 H181 H189 H197 H205 H213 H221 H229 H237 H245 H253 H261 H269 H277 H285 H293 H301 H309 H317 H325 H333 H341 H349 H357 H365 H373">
    <cfRule type="cellIs" priority="10" dxfId="2" operator="equal" stopIfTrue="1">
      <formula>1</formula>
    </cfRule>
    <cfRule type="cellIs" priority="11" dxfId="1" operator="equal" stopIfTrue="1">
      <formula>2</formula>
    </cfRule>
    <cfRule type="cellIs" priority="12" dxfId="8" operator="equal" stopIfTrue="1">
      <formula>3</formula>
    </cfRule>
  </conditionalFormatting>
  <conditionalFormatting sqref="I381:I385 H381">
    <cfRule type="cellIs" priority="7" dxfId="2" operator="equal" stopIfTrue="1">
      <formula>1</formula>
    </cfRule>
    <cfRule type="cellIs" priority="8" dxfId="1" operator="equal" stopIfTrue="1">
      <formula>2</formula>
    </cfRule>
    <cfRule type="cellIs" priority="9" dxfId="8" operator="equal" stopIfTrue="1">
      <formula>3</formula>
    </cfRule>
  </conditionalFormatting>
  <conditionalFormatting sqref="I381:I385">
    <cfRule type="cellIs" priority="4" dxfId="2" operator="equal" stopIfTrue="1">
      <formula>1</formula>
    </cfRule>
    <cfRule type="cellIs" priority="5" dxfId="1" operator="equal" stopIfTrue="1">
      <formula>2</formula>
    </cfRule>
    <cfRule type="cellIs" priority="6" dxfId="8" operator="equal" stopIfTrue="1">
      <formula>3</formula>
    </cfRule>
  </conditionalFormatting>
  <conditionalFormatting sqref="H381">
    <cfRule type="cellIs" priority="1" dxfId="2" operator="equal" stopIfTrue="1">
      <formula>1</formula>
    </cfRule>
    <cfRule type="cellIs" priority="2" dxfId="1" operator="equal" stopIfTrue="1">
      <formula>2</formula>
    </cfRule>
    <cfRule type="cellIs" priority="3" dxfId="8" operator="equal" stopIfTrue="1">
      <formula>3</formula>
    </cfRule>
  </conditionalFormatting>
  <printOptions/>
  <pageMargins left="0.1968503937007874" right="0.1968503937007874" top="0.1968503937007874" bottom="0.1968503937007874"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30"/>
  <sheetViews>
    <sheetView zoomScalePageLayoutView="0" workbookViewId="0" topLeftCell="A1">
      <selection activeCell="E16" sqref="E16"/>
    </sheetView>
  </sheetViews>
  <sheetFormatPr defaultColWidth="9.140625" defaultRowHeight="15"/>
  <cols>
    <col min="1" max="1" width="4.421875" style="0" customWidth="1"/>
    <col min="2" max="2" width="20.7109375" style="0" bestFit="1" customWidth="1"/>
  </cols>
  <sheetData>
    <row r="1" spans="1:5" ht="15">
      <c r="A1" s="3" t="s">
        <v>5</v>
      </c>
      <c r="B1" s="32" t="s">
        <v>1</v>
      </c>
      <c r="C1" s="32" t="s">
        <v>2</v>
      </c>
      <c r="D1" s="32" t="s">
        <v>3</v>
      </c>
      <c r="E1" s="32" t="s">
        <v>4</v>
      </c>
    </row>
    <row r="2" spans="1:6" ht="15">
      <c r="A2" s="3">
        <v>1</v>
      </c>
      <c r="B2" s="4" t="str">
        <f>IF(ISERROR(INDEX($B$15:$B$30,MATCH(1,$E$15:$E$30,0),1)),"",INDEX($B$15:$B$30,MATCH(1,$E$15:$E$30,0),1))</f>
        <v>Кузин Евгений</v>
      </c>
      <c r="C2" s="31" t="str">
        <f>IF(ISERROR(INDEX($C$15:$C$30,MATCH(1,$E$15:$E$30,0),1)),"",INDEX($C$15:$C$30,MATCH(1,$E$15:$E$30,0),1))</f>
        <v>м</v>
      </c>
      <c r="D2" s="30">
        <f>IF(ISERROR(INDEX($D$15:$D$30,MATCH(1,$E$15:$E$30,0),1)),"",INDEX($D$15:$D$30,MATCH(1,$E$15:$E$30,0),1))</f>
        <v>45</v>
      </c>
      <c r="E2" s="30">
        <f>IF(ISERROR(INDEX($E$15:$E$30,MATCH(1,$E$15:$E$30,0),1)),"",INDEX($E$15:$E$30,MATCH(1,$E$15:$E$30,0),1))</f>
        <v>1</v>
      </c>
      <c r="F2" s="7"/>
    </row>
    <row r="3" spans="1:6" ht="15">
      <c r="A3" s="3">
        <v>2</v>
      </c>
      <c r="B3" s="4" t="str">
        <f>IF(ISERROR(INDEX($B$15:$B$30,MATCH(2,$E$15:$E$30,0),1)),"",INDEX($B$15:$B$30,MATCH(2,$E$15:$E$30,0),1))</f>
        <v>Дяченко Илья</v>
      </c>
      <c r="C3" s="31" t="str">
        <f>IF(ISERROR(INDEX($C$15:$C$30,MATCH(2,$E$15:$E$30,0),1)),"",INDEX($C$15:$C$30,MATCH(2,$E$15:$E$30,0),1))</f>
        <v>м</v>
      </c>
      <c r="D3" s="30">
        <f>IF(ISERROR(INDEX($D$15:$D$30,MATCH(2,$E$15:$E$30,0),1)),"",INDEX($D$15:$D$30,MATCH(2,$E$15:$E$30,0),1))</f>
        <v>40</v>
      </c>
      <c r="E3" s="30">
        <f>IF(ISERROR(INDEX($E$15:$E$30,MATCH(2,$E$15:$E$30,0),1)),"",INDEX($E$15:$E$30,MATCH(2,$E$15:$E$30,0),1))</f>
        <v>2</v>
      </c>
      <c r="F3" s="7"/>
    </row>
    <row r="4" spans="1:6" ht="15">
      <c r="A4" s="3">
        <v>3</v>
      </c>
      <c r="B4" s="4" t="str">
        <f>IF(ISERROR(INDEX($B$15:$B$30,MATCH(3,$E$15:$E$30,0),1)),"",INDEX($B$15:$B$30,MATCH(3,$E$15:$E$30,0),1))</f>
        <v>Кувакин Максим</v>
      </c>
      <c r="C4" s="31" t="str">
        <f>IF(ISERROR(INDEX($C$15:$C$30,MATCH(3,$E$15:$E$30,0),1)),"",INDEX($C$15:$C$30,MATCH(3,$E$15:$E$30,0),1))</f>
        <v>м</v>
      </c>
      <c r="D4" s="30">
        <f>IF(ISERROR(INDEX($D$15:$D$30,MATCH(3,$E$15:$E$30,0),1)),"",INDEX($D$15:$D$30,MATCH(3,$E$15:$E$30,0),1))</f>
        <v>31</v>
      </c>
      <c r="E4" s="30">
        <f>IF(ISERROR(INDEX($E$15:$E$30,MATCH(3,$E$15:$E$30,0),1)),"",INDEX($E$15:$E$30,MATCH(3,$E$15:$E$30,0),1))</f>
        <v>3</v>
      </c>
      <c r="F4" s="7"/>
    </row>
    <row r="5" spans="1:6" ht="15">
      <c r="A5" s="3">
        <v>4</v>
      </c>
      <c r="B5" s="4" t="str">
        <f>IF(ISERROR(INDEX($B$15:$B$30,MATCH(4,$E$15:$E$30,0),1)),"",INDEX($B$15:$B$30,MATCH(4,$E$15:$E$30,0),1))</f>
        <v>Иванов Сергей</v>
      </c>
      <c r="C5" s="31" t="str">
        <f>IF(ISERROR(INDEX($C$15:$C$30,MATCH(4,$E$15:$E$30,0),1)),"",INDEX($C$15:$C$30,MATCH(4,$E$15:$E$30,0),1))</f>
        <v>м</v>
      </c>
      <c r="D5" s="30">
        <f>IF(ISERROR(INDEX($D$15:$D$30,MATCH(4,$E$15:$E$30,0),1)),"",INDEX($D$15:$D$30,MATCH(4,$E$15:$E$30,0),1))</f>
        <v>30</v>
      </c>
      <c r="E5" s="30">
        <f>IF(ISERROR(INDEX($E$15:$E$30,MATCH(4,$E$15:$E$30,0),1)),"",INDEX($E$15:$E$30,MATCH(4,$E$15:$E$30,0),1))</f>
        <v>4</v>
      </c>
      <c r="F5" s="7"/>
    </row>
    <row r="6" spans="1:6" ht="15">
      <c r="A6" s="3">
        <v>5</v>
      </c>
      <c r="B6" s="4" t="str">
        <f>IF(ISERROR(INDEX($B$15:$B$30,MATCH(5,$E$15:$E$30,0),1)),"",INDEX($B$15:$B$30,MATCH(5,$E$15:$E$30,0),1))</f>
        <v>Кобяков Иван</v>
      </c>
      <c r="C6" s="31" t="str">
        <f>IF(ISERROR(INDEX($C$15:$C$30,MATCH(5,$E$15:$E$30,0),1)),"",INDEX($C$15:$C$30,MATCH(5,$E$15:$E$30,0),1))</f>
        <v>м</v>
      </c>
      <c r="D6" s="30">
        <f>IF(ISERROR(INDEX($D$15:$D$30,MATCH(5,$E$15:$E$30,0),1)),"",INDEX($D$15:$D$30,MATCH(5,$E$15:$E$30,0),1))</f>
        <v>27</v>
      </c>
      <c r="E6" s="30">
        <f>IF(ISERROR(INDEX($E$15:$E$30,MATCH(5,$E$15:$E$30,0),1)),"",INDEX($E$15:$E$30,MATCH(5,$E$15:$E$30,0),1))</f>
        <v>5</v>
      </c>
      <c r="F6" s="7"/>
    </row>
    <row r="7" spans="1:6" ht="15">
      <c r="A7" s="3">
        <v>6</v>
      </c>
      <c r="B7" s="4">
        <f>IF(ISERROR(INDEX($B$15:$B$30,MATCH(6,$E$15:$E$30,0),1)),"",INDEX($B$15:$B$30,MATCH(6,$E$15:$E$30,0),1))</f>
      </c>
      <c r="C7" s="31">
        <f>IF(ISERROR(INDEX($C$15:$C$30,MATCH(6,$E$15:$E$30,0),1)),"",INDEX($C$15:$C$30,MATCH(6,$E$15:$E$30,0),1))</f>
      </c>
      <c r="D7" s="30">
        <f>IF(ISERROR(INDEX($D$15:$D$30,MATCH(6,$E$15:$E$30,0),1)),"",INDEX($D$15:$D$30,MATCH(6,$E$15:$E$30,0),1))</f>
      </c>
      <c r="E7" s="30">
        <f>IF(ISERROR(INDEX($E$15:$E$30,MATCH(6,$E$15:$E$30,0),1)),"",INDEX($E$15:$E$30,MATCH(6,$E$15:$E$30,0),1))</f>
      </c>
      <c r="F7" s="7"/>
    </row>
    <row r="8" spans="1:6" ht="15">
      <c r="A8" s="3">
        <v>7</v>
      </c>
      <c r="B8" s="4" t="str">
        <f>IF(ISERROR(INDEX($B$15:$B$30,MATCH(7,$E$15:$E$30,0),1)),"",INDEX($B$15:$B$30,MATCH(7,$E$15:$E$30,0),1))</f>
        <v>Тютюнов Слава</v>
      </c>
      <c r="C8" s="31" t="str">
        <f>IF(ISERROR(INDEX($C$15:$C$30,MATCH(7,$E$15:$E$30,0),1)),"",INDEX($C$15:$C$30,MATCH(7,$E$15:$E$30,0),1))</f>
        <v>м</v>
      </c>
      <c r="D8" s="30">
        <f>IF(ISERROR(INDEX($D$15:$D$30,MATCH(7,$E$15:$E$30,0),1)),"",INDEX($D$15:$D$30,MATCH(7,$E$15:$E$30,0),1))</f>
        <v>16</v>
      </c>
      <c r="E8" s="30">
        <f>IF(ISERROR(INDEX($E$15:$E$30,MATCH(7,$E$15:$E$30,0),1)),"",INDEX($E$15:$E$30,MATCH(7,$E$15:$E$30,0),1))</f>
        <v>7</v>
      </c>
      <c r="F8" s="7"/>
    </row>
    <row r="9" spans="1:6" ht="15">
      <c r="A9" s="3">
        <v>8</v>
      </c>
      <c r="B9" s="4" t="str">
        <f>IF(ISERROR(INDEX($B$15:$B$30,MATCH(8,$E$15:$E$30,0),1)),"",INDEX($B$15:$B$30,MATCH(8,$E$15:$E$30,0),1))</f>
        <v>Петров Владислав</v>
      </c>
      <c r="C9" s="31" t="str">
        <f>IF(ISERROR(INDEX($C$15:$C$30,MATCH(8,$E$15:$E$30,0),1)),"",INDEX($C$15:$C$30,MATCH(8,$E$15:$E$30,0),1))</f>
        <v>м</v>
      </c>
      <c r="D9" s="30">
        <f>IF(ISERROR(INDEX($D$15:$D$30,MATCH(8,$E$15:$E$30,0),1)),"",INDEX($D$15:$D$30,MATCH(8,$E$15:$E$30,0),1))</f>
        <v>11</v>
      </c>
      <c r="E9" s="30">
        <f>IF(ISERROR(INDEX($E$15:$E$30,MATCH(8,$E$15:$E$30,0),1)),"",INDEX($E$15:$E$30,MATCH(8,$E$15:$E$30,0),1))</f>
        <v>8</v>
      </c>
      <c r="F9" s="7"/>
    </row>
    <row r="10" spans="1:6" ht="15">
      <c r="A10" s="3">
        <v>9</v>
      </c>
      <c r="B10" s="4" t="str">
        <f>IF(ISERROR(INDEX($B$15:$B$30,MATCH(9,$E$15:$E$30,0),1)),"",INDEX($B$15:$B$30,MATCH(9,$E$15:$E$30,0),1))</f>
        <v>Львов Данил</v>
      </c>
      <c r="C10" s="31" t="str">
        <f>IF(ISERROR(INDEX($C$15:$C$30,MATCH(9,$E$15:$E$30,0),1)),"",INDEX($C$15:$C$30,MATCH(9,$E$15:$E$30,0),1))</f>
        <v>м</v>
      </c>
      <c r="D10" s="30">
        <f>IF(ISERROR(INDEX($D$15:$D$30,MATCH(9,$E$15:$E$30,0),1)),"",INDEX($D$15:$D$30,MATCH(9,$E$15:$E$30,0),1))</f>
        <v>10</v>
      </c>
      <c r="E10" s="30">
        <f>IF(ISERROR(INDEX($E$15:$E$30,MATCH(9,$E$15:$E$30,0),1)),"",INDEX($E$15:$E$30,MATCH(9,$E$15:$E$30,0),1))</f>
        <v>9</v>
      </c>
      <c r="F10" s="7"/>
    </row>
    <row r="11" spans="1:6" ht="15">
      <c r="A11" s="3">
        <v>10</v>
      </c>
      <c r="B11" s="4">
        <f>IF(ISERROR(INDEX($B$15:$B$30,MATCH(10,$E$15:$E$30,0),1)),"",INDEX($B$15:$B$30,MATCH(10,$E$15:$E$30,0),1))</f>
      </c>
      <c r="C11" s="31">
        <f>IF(ISERROR(INDEX($C$15:$C$30,MATCH(10,$E$15:$E$30,0),1)),"",INDEX($C$15:$C$30,MATCH(10,$E$15:$E$30,0),1))</f>
      </c>
      <c r="D11" s="30">
        <f>IF(ISERROR(INDEX($D$15:$D$30,MATCH(10,$E$15:$E$30,0),1)),"",INDEX($D$15:$D$30,MATCH(10,$E$15:$E$30,0),1))</f>
      </c>
      <c r="E11" s="30">
        <f>IF(ISERROR(INDEX($E$15:$E$30,MATCH(10,$E$15:$E$30,0),1)),"",INDEX($E$15:$E$30,MATCH(10,$E$15:$E$30,0),1))</f>
      </c>
      <c r="F11" s="7"/>
    </row>
    <row r="12" spans="1:6" ht="15">
      <c r="A12" s="3">
        <v>11</v>
      </c>
      <c r="B12" s="4">
        <f>IF(ISERROR(INDEX($B$15:$B$30,MATCH(11,$E$15:$E$30,0),1)),"",INDEX($B$15:$B$30,MATCH(11,$E$15:$E$30,0),1))</f>
      </c>
      <c r="C12" s="31">
        <f>IF(ISERROR(INDEX($C$15:$C$30,MATCH(11,$E$15:$E$30,0),1)),"",INDEX($C$15:$C$30,MATCH(11,$E$15:$E$30,0),1))</f>
      </c>
      <c r="D12" s="30">
        <f>IF(ISERROR(INDEX($D$15:$D$30,MATCH(11,$E$15:$E$30,0),1)),"",INDEX($D$15:$D$30,MATCH(11,$E$15:$E$30,0),1))</f>
      </c>
      <c r="E12" s="30">
        <f>IF(ISERROR(INDEX($E$15:$E$30,MATCH(11,$E$15:$E$30,0),1)),"",INDEX($E$15:$E$30,MATCH(11,$E$15:$E$30,0),1))</f>
      </c>
      <c r="F12" s="8"/>
    </row>
    <row r="13" spans="1:6" ht="15">
      <c r="A13" s="3">
        <v>12</v>
      </c>
      <c r="B13" s="4">
        <f>IF(ISERROR(INDEX($B$15:$B$30,MATCH(12,$E$15:$E$30,0),1)),"",INDEX($B$15:$B$30,MATCH(12,$E$15:$E$30,0),1))</f>
      </c>
      <c r="C13" s="31">
        <f>IF(ISERROR(INDEX($C$15:$C$30,MATCH(12,$E$15:$E$30,0),1)),"",INDEX($C$15:$C$30,MATCH(12,$E$15:$E$30,0),1))</f>
      </c>
      <c r="D13" s="30">
        <f>IF(ISERROR(INDEX($D$15:$D$30,MATCH(12,$E$15:$E$30,0),1)),"",INDEX($D$15:$D$30,MATCH(12,$E$15:$E$30,0),1))</f>
      </c>
      <c r="E13" s="30">
        <f>IF(ISERROR(INDEX($E$15:$E$30,MATCH(12,$E$15:$E$30,0),1)),"",INDEX($E$15:$E$30,MATCH(12,$E$15:$E$30,0),1))</f>
      </c>
      <c r="F13" s="8"/>
    </row>
    <row r="15" spans="1:5" ht="15">
      <c r="A15" s="3" t="s">
        <v>5</v>
      </c>
      <c r="B15" s="3" t="s">
        <v>1</v>
      </c>
      <c r="C15" s="3" t="s">
        <v>2</v>
      </c>
      <c r="D15" s="3" t="s">
        <v>3</v>
      </c>
      <c r="E15" s="3" t="s">
        <v>4</v>
      </c>
    </row>
    <row r="16" spans="1:8" ht="15">
      <c r="A16" s="3">
        <v>1</v>
      </c>
      <c r="B16" s="2" t="str">
        <f>'[1]3Б'!B$13</f>
        <v>Дяченко Илья</v>
      </c>
      <c r="C16" s="5" t="s">
        <v>0</v>
      </c>
      <c r="D16" s="5">
        <v>40</v>
      </c>
      <c r="E16" s="5">
        <f>IF(ISERROR(RANK(D16,$D$16:$D$30)),"",RANK(D16,$D$16:$D$30))</f>
        <v>2</v>
      </c>
      <c r="F16" s="1"/>
      <c r="G16" s="1">
        <f>IF(ISERROR(RANK(F16,$G$362:$G$681)),"",RANK(F16,$G$362:$G$681))</f>
      </c>
      <c r="H16" s="1">
        <f>IF(OR(G16="",F16=0),"",G16+COUNTIF(#REF!,F16))</f>
      </c>
    </row>
    <row r="17" spans="1:8" ht="15">
      <c r="A17" s="3">
        <v>2</v>
      </c>
      <c r="B17" s="2" t="str">
        <f>'[1]3Б'!B$14</f>
        <v>Иванов Сергей</v>
      </c>
      <c r="C17" s="5" t="s">
        <v>0</v>
      </c>
      <c r="D17" s="5">
        <v>30</v>
      </c>
      <c r="E17" s="5">
        <f aca="true" t="shared" si="0" ref="E17:E30">IF(ISERROR(RANK(D17,$D$16:$D$30)),"",RANK(D17,$D$16:$D$30))</f>
        <v>4</v>
      </c>
      <c r="F17" s="1"/>
      <c r="G17" s="1">
        <f aca="true" t="shared" si="1" ref="G17:G30">IF(ISERROR(RANK(F17,$G$362:$G$681)),"",RANK(F17,$G$362:$G$681))</f>
      </c>
      <c r="H17" s="1">
        <f>IF(OR(G17="",F17=0),"",G17+COUNTIF(F16:F$362,F17))</f>
      </c>
    </row>
    <row r="18" spans="1:8" ht="15">
      <c r="A18" s="3">
        <v>3</v>
      </c>
      <c r="B18" s="2" t="str">
        <f>'[1]3Б'!B$15</f>
        <v>Кобяков Иван</v>
      </c>
      <c r="C18" s="5" t="s">
        <v>0</v>
      </c>
      <c r="D18" s="5">
        <v>27</v>
      </c>
      <c r="E18" s="5">
        <f t="shared" si="0"/>
        <v>5</v>
      </c>
      <c r="F18" s="1"/>
      <c r="G18" s="1">
        <f t="shared" si="1"/>
      </c>
      <c r="H18" s="1">
        <f>IF(OR(G18="",F18=0),"",G18+COUNTIF(F17:F$362,F18))</f>
      </c>
    </row>
    <row r="19" spans="1:8" ht="15">
      <c r="A19" s="3">
        <v>4</v>
      </c>
      <c r="B19" s="2" t="str">
        <f>'[1]3Б'!B$16</f>
        <v>Кузин Евгений</v>
      </c>
      <c r="C19" s="5" t="s">
        <v>0</v>
      </c>
      <c r="D19" s="5">
        <v>45</v>
      </c>
      <c r="E19" s="5">
        <f t="shared" si="0"/>
        <v>1</v>
      </c>
      <c r="F19" s="1"/>
      <c r="G19" s="1">
        <f t="shared" si="1"/>
      </c>
      <c r="H19" s="1">
        <f>IF(OR(G19="",F19=0),"",G19+COUNTIF(F18:F$362,F19))</f>
      </c>
    </row>
    <row r="20" spans="1:8" ht="15">
      <c r="A20" s="3">
        <v>5</v>
      </c>
      <c r="B20" s="2" t="str">
        <f>'[1]3Б'!B$17</f>
        <v>Львов Данил</v>
      </c>
      <c r="C20" s="5" t="s">
        <v>0</v>
      </c>
      <c r="D20" s="5">
        <v>10</v>
      </c>
      <c r="E20" s="5">
        <f t="shared" si="0"/>
        <v>9</v>
      </c>
      <c r="F20" s="1"/>
      <c r="G20" s="1">
        <f t="shared" si="1"/>
      </c>
      <c r="H20" s="1">
        <f>IF(OR(G20="",F20=0),"",G20+COUNTIF(F19:F$362,F20))</f>
      </c>
    </row>
    <row r="21" spans="1:8" ht="15">
      <c r="A21" s="3">
        <v>6</v>
      </c>
      <c r="B21" s="2" t="str">
        <f>'[1]3Б'!B$18</f>
        <v>Лыков Степан</v>
      </c>
      <c r="C21" s="5" t="s">
        <v>0</v>
      </c>
      <c r="D21" s="5">
        <v>10</v>
      </c>
      <c r="E21" s="5">
        <f t="shared" si="0"/>
        <v>9</v>
      </c>
      <c r="F21" s="1"/>
      <c r="G21" s="1">
        <f t="shared" si="1"/>
      </c>
      <c r="H21" s="1">
        <f>IF(OR(G21="",F21=0),"",G21+COUNTIF(F20:F$362,F21))</f>
      </c>
    </row>
    <row r="22" spans="1:8" ht="15">
      <c r="A22" s="3">
        <v>7</v>
      </c>
      <c r="B22" s="2" t="str">
        <f>'[1]3Б'!B$19</f>
        <v>Мальков Никита</v>
      </c>
      <c r="C22" s="5" t="s">
        <v>0</v>
      </c>
      <c r="D22" s="5">
        <v>10</v>
      </c>
      <c r="E22" s="5">
        <f t="shared" si="0"/>
        <v>9</v>
      </c>
      <c r="F22" s="1"/>
      <c r="G22" s="1">
        <f t="shared" si="1"/>
      </c>
      <c r="H22" s="1">
        <f>IF(OR(G22="",F22=0),"",G22+COUNTIF(F21:F$362,F22))</f>
      </c>
    </row>
    <row r="23" spans="1:8" ht="15">
      <c r="A23" s="3">
        <v>8</v>
      </c>
      <c r="B23" s="2" t="str">
        <f>'[1]3Б'!B$20</f>
        <v>Мерзлов Родион</v>
      </c>
      <c r="C23" s="5" t="s">
        <v>0</v>
      </c>
      <c r="D23" s="5">
        <v>10</v>
      </c>
      <c r="E23" s="5">
        <f t="shared" si="0"/>
        <v>9</v>
      </c>
      <c r="F23" s="1"/>
      <c r="G23" s="1">
        <f t="shared" si="1"/>
      </c>
      <c r="H23" s="1">
        <f>IF(OR(G23="",F23=0),"",G23+COUNTIF(F22:F$362,F23))</f>
      </c>
    </row>
    <row r="24" spans="1:8" ht="15">
      <c r="A24" s="3">
        <v>9</v>
      </c>
      <c r="B24" s="2" t="str">
        <f>'[1]3Б'!B$21</f>
        <v>Петров Владислав</v>
      </c>
      <c r="C24" s="5" t="s">
        <v>0</v>
      </c>
      <c r="D24" s="5">
        <v>11</v>
      </c>
      <c r="E24" s="5">
        <f t="shared" si="0"/>
        <v>8</v>
      </c>
      <c r="F24" s="1"/>
      <c r="G24" s="1">
        <f t="shared" si="1"/>
      </c>
      <c r="H24" s="1">
        <f>IF(OR(G24="",F24=0),"",G24+COUNTIF(F23:F$362,F24))</f>
      </c>
    </row>
    <row r="25" spans="1:8" ht="15">
      <c r="A25" s="3">
        <v>10</v>
      </c>
      <c r="B25" s="2" t="str">
        <f>'[1]3Б'!B$22</f>
        <v>Самитов Марат</v>
      </c>
      <c r="C25" s="5" t="s">
        <v>0</v>
      </c>
      <c r="D25" s="5">
        <v>10</v>
      </c>
      <c r="E25" s="5">
        <f t="shared" si="0"/>
        <v>9</v>
      </c>
      <c r="F25" s="1"/>
      <c r="G25" s="1">
        <f t="shared" si="1"/>
      </c>
      <c r="H25" s="1">
        <f>IF(OR(G25="",F25=0),"",G25+COUNTIF(F24:F$362,F25))</f>
      </c>
    </row>
    <row r="26" spans="1:8" ht="15">
      <c r="A26" s="3">
        <v>11</v>
      </c>
      <c r="B26" s="2" t="str">
        <f>'[1]3Б'!B$23</f>
        <v>Темергалиев Фёдор</v>
      </c>
      <c r="C26" s="5" t="s">
        <v>0</v>
      </c>
      <c r="D26" s="5">
        <v>27</v>
      </c>
      <c r="E26" s="5">
        <f t="shared" si="0"/>
        <v>5</v>
      </c>
      <c r="F26" s="1"/>
      <c r="G26" s="1">
        <f t="shared" si="1"/>
      </c>
      <c r="H26" s="1">
        <f>IF(OR(G26="",F26=0),"",G26+COUNTIF(F25:F$362,F26))</f>
      </c>
    </row>
    <row r="27" spans="1:8" ht="15">
      <c r="A27" s="3">
        <v>12</v>
      </c>
      <c r="B27" s="2" t="str">
        <f>'[1]3Б'!B$24</f>
        <v>Тютюнов Слава</v>
      </c>
      <c r="C27" s="5" t="s">
        <v>0</v>
      </c>
      <c r="D27" s="5">
        <v>16</v>
      </c>
      <c r="E27" s="5">
        <f t="shared" si="0"/>
        <v>7</v>
      </c>
      <c r="F27" s="1"/>
      <c r="G27" s="1">
        <f t="shared" si="1"/>
      </c>
      <c r="H27" s="1">
        <f>IF(OR(G27="",F27=0),"",G27+COUNTIF(F26:F$362,F27))</f>
      </c>
    </row>
    <row r="28" spans="1:8" ht="15">
      <c r="A28" s="3">
        <v>13</v>
      </c>
      <c r="B28" s="2" t="str">
        <f>'[1]3Б'!B$25</f>
        <v>Фалькин Михаил</v>
      </c>
      <c r="C28" s="5" t="s">
        <v>0</v>
      </c>
      <c r="D28" s="5">
        <v>9</v>
      </c>
      <c r="E28" s="5">
        <f t="shared" si="0"/>
        <v>15</v>
      </c>
      <c r="F28" s="1"/>
      <c r="G28" s="1">
        <f t="shared" si="1"/>
      </c>
      <c r="H28" s="1">
        <f>IF(OR(G28="",F28=0),"",G28+COUNTIF(F27:F$362,F28))</f>
      </c>
    </row>
    <row r="29" spans="1:8" ht="15">
      <c r="A29" s="3">
        <v>14</v>
      </c>
      <c r="B29" s="2" t="str">
        <f>'[1]3Б'!B$26</f>
        <v>Кувакин Максим</v>
      </c>
      <c r="C29" s="5" t="s">
        <v>0</v>
      </c>
      <c r="D29" s="5">
        <v>31</v>
      </c>
      <c r="E29" s="5">
        <f t="shared" si="0"/>
        <v>3</v>
      </c>
      <c r="F29" s="1"/>
      <c r="G29" s="1">
        <f t="shared" si="1"/>
      </c>
      <c r="H29" s="1">
        <f>IF(OR(G29="",F29=0),"",G29+COUNTIF(F28:F$362,F29))</f>
      </c>
    </row>
    <row r="30" spans="1:8" ht="15">
      <c r="A30" s="3">
        <v>15</v>
      </c>
      <c r="B30" s="2" t="str">
        <f>'[1]3Б'!B$27</f>
        <v>Родионов Дмитрий</v>
      </c>
      <c r="C30" s="5" t="s">
        <v>0</v>
      </c>
      <c r="D30" s="5">
        <v>10</v>
      </c>
      <c r="E30" s="5">
        <f t="shared" si="0"/>
        <v>9</v>
      </c>
      <c r="F30" s="1"/>
      <c r="G30" s="1">
        <f t="shared" si="1"/>
      </c>
      <c r="H30" s="1">
        <f>IF(OR(G30="",F30=0),"",G30+COUNTIF(F29:F$362,F30))</f>
      </c>
    </row>
  </sheetData>
  <sheetProtection/>
  <conditionalFormatting sqref="C16:C30">
    <cfRule type="expression" priority="4" dxfId="3" stopIfTrue="1">
      <formula>AND($B16&lt;&gt;"",$D16="")</formula>
    </cfRule>
  </conditionalFormatting>
  <conditionalFormatting sqref="D16:E30">
    <cfRule type="cellIs" priority="1" dxfId="2" operator="equal" stopIfTrue="1">
      <formula>1</formula>
    </cfRule>
    <cfRule type="cellIs" priority="2" dxfId="1" operator="equal" stopIfTrue="1">
      <formula>2</formula>
    </cfRule>
    <cfRule type="cellIs" priority="3" dxfId="0" operator="equal" stopIfTrue="1">
      <formula>3</formula>
    </cfRule>
  </conditionalFormatting>
  <printOptions/>
  <pageMargins left="0.7" right="0.7" top="0.75" bottom="0.75" header="0.3" footer="0.3"/>
  <pageSetup orientation="portrait" paperSize="9" r:id="rId1"/>
</worksheet>
</file>

<file path=xl/worksheets/sheet4.xml><?xml version="1.0" encoding="utf-8"?>
<worksheet xmlns="http://schemas.openxmlformats.org/spreadsheetml/2006/main" xmlns:r="http://schemas.openxmlformats.org/officeDocument/2006/relationships">
  <dimension ref="A1:H29"/>
  <sheetViews>
    <sheetView zoomScale="90" zoomScaleNormal="90" zoomScalePageLayoutView="0" workbookViewId="0" topLeftCell="A10">
      <selection activeCell="B15" sqref="B15"/>
    </sheetView>
  </sheetViews>
  <sheetFormatPr defaultColWidth="9.140625" defaultRowHeight="15"/>
  <cols>
    <col min="1" max="1" width="4.421875" style="0" customWidth="1"/>
    <col min="2" max="2" width="20.7109375" style="0" bestFit="1" customWidth="1"/>
  </cols>
  <sheetData>
    <row r="1" spans="1:6" ht="15">
      <c r="A1" s="3" t="s">
        <v>5</v>
      </c>
      <c r="B1" s="32" t="s">
        <v>1</v>
      </c>
      <c r="C1" s="32" t="s">
        <v>2</v>
      </c>
      <c r="D1" s="32" t="s">
        <v>3</v>
      </c>
      <c r="E1" s="32" t="s">
        <v>4</v>
      </c>
      <c r="F1" s="6"/>
    </row>
    <row r="2" spans="1:6" ht="15">
      <c r="A2" s="3">
        <v>1</v>
      </c>
      <c r="B2" s="4" t="str">
        <f>IF(ISERROR(INDEX($B$15:$B$29,MATCH(1,$F$15:$F$329,0),1)),"",INDEX($B$15:$B$29,MATCH(1,$F$15:$F$29,0),1))</f>
        <v>Кузин Евгений</v>
      </c>
      <c r="C2" s="31" t="str">
        <f>IF(ISERROR(INDEX($C$15:$C$29,MATCH(1,$F$15:$F$29,0),1)),"",INDEX($C$15:$C$29,MATCH(1,$F$15:$F$29,0),1))</f>
        <v>м</v>
      </c>
      <c r="D2" s="30">
        <f>IF(ISERROR(INDEX($D$15:$D$29,MATCH(1,$F$15:$F$29,0),1)),"",INDEX($D$15:$D$29,MATCH(1,$F$15:$F$29,0),1))</f>
        <v>45</v>
      </c>
      <c r="E2" s="30">
        <f>IF(ISERROR(INDEX($E$15:$E$29,MATCH(1,$F$15:$F$29,0),1)),"",INDEX($E$15:$E$29,MATCH(1,$F$15:$F$29,0),1))</f>
        <v>1</v>
      </c>
      <c r="F2" s="7"/>
    </row>
    <row r="3" spans="1:6" ht="15">
      <c r="A3" s="3">
        <v>2</v>
      </c>
      <c r="B3" s="4" t="str">
        <f>IF(ISERROR(INDEX($B$15:$B$29,MATCH(2,$F$15:$F$329,0),1)),"",INDEX($B$15:$B$29,MATCH(2,$F$15:$F$29,0),1))</f>
        <v>Дяченко Илья</v>
      </c>
      <c r="C3" s="31" t="str">
        <f>IF(ISERROR(INDEX($C$15:$C$29,MATCH(2,$F$15:$F$29,0),1)),"",INDEX($C$15:$C$29,MATCH(2,$F$15:$F$29,0),1))</f>
        <v>м</v>
      </c>
      <c r="D3" s="30">
        <f>IF(ISERROR(INDEX($D$15:$D$29,MATCH(2,$F$15:$F$29,0),1)),"",INDEX($D$15:$D$29,MATCH(2,$F$15:$F$29,0),1))</f>
        <v>40</v>
      </c>
      <c r="E3" s="30">
        <f>IF(ISERROR(INDEX($E$15:$E$29,MATCH(2,$F$15:$F$29,0),1)),"",INDEX($E$15:$E$29,MATCH(2,$F$15:$F$29,0),1))</f>
        <v>2</v>
      </c>
      <c r="F3" s="7"/>
    </row>
    <row r="4" spans="1:6" ht="15">
      <c r="A4" s="3">
        <v>3</v>
      </c>
      <c r="B4" s="4" t="str">
        <f>IF(ISERROR(INDEX($B$15:$B$29,MATCH(3,$F$15:$F$329,0),1)),"",INDEX($B$15:$B$29,MATCH(3,$F$15:$F$29,0),1))</f>
        <v>Кувакин Максим</v>
      </c>
      <c r="C4" s="31" t="str">
        <f>IF(ISERROR(INDEX($C$15:$C$29,MATCH(3,$F$15:$F$29,0),1)),"",INDEX($C$15:$C$29,MATCH(3,$F$15:$F$29,0),1))</f>
        <v>м</v>
      </c>
      <c r="D4" s="30">
        <f>IF(ISERROR(INDEX($D$15:$D$29,MATCH(3,$F$15:$F$29,0),1)),"",INDEX($D$15:$D$29,MATCH(3,$F$15:$F$29,0),1))</f>
        <v>31</v>
      </c>
      <c r="E4" s="30">
        <f>IF(ISERROR(INDEX($E$15:$E$29,MATCH(3,$F$15:$F$29,0),1)),"",INDEX($E$15:$E$29,MATCH(3,$F$15:$F$29,0),1))</f>
        <v>3</v>
      </c>
      <c r="F4" s="7"/>
    </row>
    <row r="5" spans="1:6" ht="15">
      <c r="A5" s="3">
        <v>4</v>
      </c>
      <c r="B5" s="4" t="str">
        <f>IF(ISERROR(INDEX($B$15:$B$29,MATCH(4,$F$15:$F$329,0),1)),"",INDEX($B$15:$B$29,MATCH(4,$F$15:$F$29,0),1))</f>
        <v>Иванов Сергей</v>
      </c>
      <c r="C5" s="31" t="str">
        <f>IF(ISERROR(INDEX($C$15:$C$29,MATCH(4,$F$15:$F$29,0),1)),"",INDEX($C$15:$C$29,MATCH(4,$F$15:$F$29,0),1))</f>
        <v>м</v>
      </c>
      <c r="D5" s="30">
        <f>IF(ISERROR(INDEX($D$15:$D$29,MATCH(4,$F$15:$F$29,0),1)),"",INDEX($D$15:$D$29,MATCH(4,$F$15:$F$29,0),1))</f>
        <v>30</v>
      </c>
      <c r="E5" s="30">
        <f>IF(ISERROR(INDEX($E$15:$E$29,MATCH(4,$F$15:$F$29,0),1)),"",INDEX($E$15:$E$29,MATCH(4,$F$15:$F$29,0),1))</f>
        <v>4</v>
      </c>
      <c r="F5" s="7"/>
    </row>
    <row r="6" spans="1:6" ht="15">
      <c r="A6" s="3">
        <v>5</v>
      </c>
      <c r="B6" s="4" t="str">
        <f>IF(ISERROR(INDEX($B$15:$B$29,MATCH(5,$F$15:$F$329,0),1)),"",INDEX($B$15:$B$29,MATCH(5,$F$15:$F$29,0),1))</f>
        <v>Кобяков Иван</v>
      </c>
      <c r="C6" s="31" t="str">
        <f>IF(ISERROR(INDEX($C$15:$C$29,MATCH(5,$F$15:$F$29,0),1)),"",INDEX($C$15:$C$29,MATCH(5,$F$15:$F$29,0),1))</f>
        <v>м</v>
      </c>
      <c r="D6" s="30">
        <f>IF(ISERROR(INDEX($D$15:$D$29,MATCH(5,$F$15:$F$29,0),1)),"",INDEX($D$15:$D$29,MATCH(5,$F$15:$F$29,0),1))</f>
        <v>27</v>
      </c>
      <c r="E6" s="30">
        <f>IF(ISERROR(INDEX($E$15:$E$29,MATCH(5,$F$15:$F$29,0),1)),"",INDEX($E$15:$E$29,MATCH(5,$F$15:$F$29,0),1))</f>
        <v>5</v>
      </c>
      <c r="F6" s="7"/>
    </row>
    <row r="7" spans="1:6" ht="15">
      <c r="A7" s="3">
        <v>6</v>
      </c>
      <c r="B7" s="4" t="str">
        <f>IF(ISERROR(INDEX($B$15:$B$29,MATCH(6,$F$15:$F$329,0),1)),"",INDEX($B$15:$B$29,MATCH(6,$F$15:$F$29,0),1))</f>
        <v>Темергалиев Фёдор</v>
      </c>
      <c r="C7" s="31" t="str">
        <f>IF(ISERROR(INDEX($C$15:$C$29,MATCH(6,$F$15:$F$29,0),1)),"",INDEX($C$15:$C$29,MATCH(6,$F$15:$F$29,0),1))</f>
        <v>м</v>
      </c>
      <c r="D7" s="30">
        <f>IF(ISERROR(INDEX($D$15:$D$29,MATCH(6,$F$15:$F$29,0),1)),"",INDEX($D$15:$D$29,MATCH(6,$F$15:$F$29,0),1))</f>
        <v>27</v>
      </c>
      <c r="E7" s="30">
        <f>IF(ISERROR(INDEX($E$15:$E$29,MATCH(6,$F$15:$F$29,0),1)),"",INDEX($E$15:$E$29,MATCH(6,$F$15:$F$29,0),1))</f>
        <v>5</v>
      </c>
      <c r="F7" s="7"/>
    </row>
    <row r="8" spans="1:6" ht="15">
      <c r="A8" s="3">
        <v>7</v>
      </c>
      <c r="B8" s="4" t="str">
        <f>IF(ISERROR(INDEX($B$15:$B$29,MATCH(7,$F$15:$F$329,0),1)),"",INDEX($B$15:$B$29,MATCH(7,$F$15:$F$29,0),1))</f>
        <v>Тютюнов Слава</v>
      </c>
      <c r="C8" s="31" t="str">
        <f>IF(ISERROR(INDEX($C$15:$C$29,MATCH(7,$F$15:$F$29,0),1)),"",INDEX($C$15:$C$29,MATCH(7,$F$15:$F$29,0),1))</f>
        <v>м</v>
      </c>
      <c r="D8" s="30">
        <f>IF(ISERROR(INDEX($D$15:$D$29,MATCH(7,$F$15:$F$29,0),1)),"",INDEX($D$15:$D$29,MATCH(7,$F$15:$F$29,0),1))</f>
        <v>16</v>
      </c>
      <c r="E8" s="30">
        <f>IF(ISERROR(INDEX($E$15:$E$29,MATCH(7,$F$15:$F$29,0),1)),"",INDEX($E$15:$E$29,MATCH(7,$F$15:$F$29,0),1))</f>
        <v>7</v>
      </c>
      <c r="F8" s="7"/>
    </row>
    <row r="9" spans="1:6" ht="15">
      <c r="A9" s="3">
        <v>8</v>
      </c>
      <c r="B9" s="4" t="str">
        <f>IF(ISERROR(INDEX($B$15:$B$29,MATCH(8,$F$15:$F$329,0),1)),"",INDEX($B$15:$B$29,MATCH(8,$F$15:$F$29,0),1))</f>
        <v>Петров Владислав</v>
      </c>
      <c r="C9" s="31" t="str">
        <f>IF(ISERROR(INDEX($C$15:$C$29,MATCH(8,$F$15:$F$29,0),1)),"",INDEX($C$15:$C$29,MATCH(8,$F$15:$F$29,0),1))</f>
        <v>м</v>
      </c>
      <c r="D9" s="30">
        <f>IF(ISERROR(INDEX($D$15:$D$29,MATCH(8,$F$15:$F$29,0),1)),"",INDEX($D$15:$D$29,MATCH(8,$F$15:$F$29,0),1))</f>
        <v>11</v>
      </c>
      <c r="E9" s="30">
        <f>IF(ISERROR(INDEX($E$15:$E$29,MATCH(8,$F$15:$F$29,0),1)),"",INDEX($E$15:$E$29,MATCH(8,$F$15:$F$29,0),1))</f>
        <v>8</v>
      </c>
      <c r="F9" s="7"/>
    </row>
    <row r="10" spans="1:6" ht="15">
      <c r="A10" s="3">
        <v>9</v>
      </c>
      <c r="B10" s="4" t="str">
        <f>IF(ISERROR(INDEX($B$15:$B$29,MATCH(9,$F$15:$F$329,0),1)),"",INDEX($B$15:$B$29,MATCH(9,$F$15:$F$29,0),1))</f>
        <v>Львов Данил</v>
      </c>
      <c r="C10" s="31" t="str">
        <f>IF(ISERROR(INDEX($C$15:$C$29,MATCH(9,$F$15:$F$29,0),1)),"",INDEX($C$15:$C$29,MATCH(9,$F$15:$F$29,0),1))</f>
        <v>м</v>
      </c>
      <c r="D10" s="30">
        <f>IF(ISERROR(INDEX($D$15:$D$29,MATCH(9,$F$15:$F$29,0),1)),"",INDEX($D$15:$D$29,MATCH(9,$F$15:$F$29,0),1))</f>
        <v>10</v>
      </c>
      <c r="E10" s="30">
        <f>IF(ISERROR(INDEX($E$15:$E$29,MATCH(9,$F$15:$F$29,0),1)),"",INDEX($E$15:$E$29,MATCH(9,$F$15:$F$29,0),1))</f>
        <v>9</v>
      </c>
      <c r="F10" s="7"/>
    </row>
    <row r="11" spans="1:6" ht="15">
      <c r="A11" s="3">
        <v>10</v>
      </c>
      <c r="B11" s="4" t="str">
        <f>IF(ISERROR(INDEX($B$15:$B$29,MATCH(10,$F$15:$F$329,0),1)),"",INDEX($B$15:$B$29,MATCH(10,$F$15:$F$29,0),1))</f>
        <v>Лыков Степан</v>
      </c>
      <c r="C11" s="31" t="str">
        <f>IF(ISERROR(INDEX($C$15:$C$29,MATCH(10,$F$15:$F$29,0),1)),"",INDEX($C$15:$C$29,MATCH(10,$F$15:$F$29,0),1))</f>
        <v>м</v>
      </c>
      <c r="D11" s="30">
        <f>IF(ISERROR(INDEX($D$15:$D$29,MATCH(10,$F$15:$F$29,0),1)),"",INDEX($D$15:$D$29,MATCH(10,$F$15:$F$29,0),1))</f>
        <v>10</v>
      </c>
      <c r="E11" s="30">
        <f>IF(ISERROR(INDEX($E$15:$E$29,MATCH(10,$F$15:$F$29,0),1)),"",INDEX($E$15:$E$29,MATCH(10,$F$15:$F$29,0),1))</f>
        <v>9</v>
      </c>
      <c r="F11" s="7"/>
    </row>
    <row r="12" spans="2:5" ht="15">
      <c r="B12" s="4" t="str">
        <f>IF(ISERROR(INDEX($B$15:$B$29,MATCH(11,$F$15:$F$329,0),1)),"",INDEX($B$15:$B$29,MATCH(11,$F$15:$F$29,0),1))</f>
        <v>Мальков Никита</v>
      </c>
      <c r="C12" s="31" t="str">
        <f>IF(ISERROR(INDEX($C$15:$C$29,MATCH(11,$F$15:$F$29,0),1)),"",INDEX($C$15:$C$29,MATCH(11,$F$15:$F$29,0),1))</f>
        <v>м</v>
      </c>
      <c r="D12" s="30">
        <f>IF(ISERROR(INDEX($D$15:$D$29,MATCH(11,$F$15:$F$29,0),1)),"",INDEX($D$15:$D$29,MATCH(11,$F$15:$F$29,0),1))</f>
        <v>10</v>
      </c>
      <c r="E12" s="30">
        <f>IF(ISERROR(INDEX($E$15:$E$29,MATCH(11,$F$15:$F$29,0),1)),"",INDEX($E$15:$E$29,MATCH(11,$F$15:$F$29,0),1))</f>
        <v>9</v>
      </c>
    </row>
    <row r="13" spans="2:5" ht="15">
      <c r="B13" s="4" t="str">
        <f>IF(ISERROR(INDEX($B$15:$B$29,MATCH(12,$F$15:$F$329,0),1)),"",INDEX($B$15:$B$29,MATCH(12,$F$15:$F$29,0),1))</f>
        <v>Мерзлов Родион</v>
      </c>
      <c r="C13" s="31" t="str">
        <f>IF(ISERROR(INDEX($C$15:$C$29,MATCH(12,$F$15:$F$29,0),1)),"",INDEX($C$15:$C$29,MATCH(12,$F$15:$F$29,0),1))</f>
        <v>м</v>
      </c>
      <c r="D13" s="30">
        <f>IF(ISERROR(INDEX($D$15:$D$29,MATCH(12,$F$15:$F$29,0),1)),"",INDEX($D$15:$D$29,MATCH(12,$F$15:$F$29,0),1))</f>
        <v>10</v>
      </c>
      <c r="E13" s="30">
        <f>IF(ISERROR(INDEX($E$15:$E$29,MATCH(12,$F$15:$F$29,0),1)),"",INDEX($E$15:$E$29,MATCH(12,$F$15:$F$29,0),1))</f>
        <v>9</v>
      </c>
    </row>
    <row r="14" spans="1:6" ht="15">
      <c r="A14" s="3" t="s">
        <v>5</v>
      </c>
      <c r="B14" s="3" t="s">
        <v>1</v>
      </c>
      <c r="C14" s="32" t="s">
        <v>2</v>
      </c>
      <c r="D14" s="32" t="s">
        <v>3</v>
      </c>
      <c r="E14" s="32" t="s">
        <v>4</v>
      </c>
      <c r="F14" s="33" t="s">
        <v>6</v>
      </c>
    </row>
    <row r="15" spans="1:8" ht="15">
      <c r="A15" s="3">
        <v>1</v>
      </c>
      <c r="B15" s="2" t="str">
        <f>'[1]3Б'!B$13</f>
        <v>Дяченко Илья</v>
      </c>
      <c r="C15" s="5" t="s">
        <v>0</v>
      </c>
      <c r="D15" s="5">
        <v>40</v>
      </c>
      <c r="E15" s="5">
        <f>IF(ISERROR(RANK(D15,$D$15:$D$29)),"",RANK(D15,$D$15:$D$29))</f>
        <v>2</v>
      </c>
      <c r="F15" s="34">
        <f>E15</f>
        <v>2</v>
      </c>
      <c r="G15" s="1">
        <f>IF(ISERROR(RANK(F15,$G$361:$G$680)),"",RANK(F15,$G$361:$G$680))</f>
      </c>
      <c r="H15" s="1">
        <f>IF(OR(G15="",F15=0),"",G15+COUNTIF(#REF!,F15))</f>
      </c>
    </row>
    <row r="16" spans="1:8" ht="15">
      <c r="A16" s="3">
        <v>2</v>
      </c>
      <c r="B16" s="2" t="str">
        <f>'[1]3Б'!B$14</f>
        <v>Иванов Сергей</v>
      </c>
      <c r="C16" s="5" t="s">
        <v>0</v>
      </c>
      <c r="D16" s="5">
        <v>30</v>
      </c>
      <c r="E16" s="5">
        <f aca="true" t="shared" si="0" ref="E16:E29">IF(ISERROR(RANK(D16,$D$15:$D$29)),"",RANK(D16,$D$15:$D$29))</f>
        <v>4</v>
      </c>
      <c r="F16" s="34">
        <f>E16+COUNTIF($E$15:E15,E16)</f>
        <v>4</v>
      </c>
      <c r="G16" s="1">
        <f aca="true" t="shared" si="1" ref="G16:G29">IF(ISERROR(RANK(F16,$G$361:$G$680)),"",RANK(F16,$G$361:$G$680))</f>
      </c>
      <c r="H16" s="1">
        <f>IF(OR(G16="",F16=0),"",G16+COUNTIF(F15:F$361,F16))</f>
      </c>
    </row>
    <row r="17" spans="1:8" ht="15">
      <c r="A17" s="3">
        <v>3</v>
      </c>
      <c r="B17" s="2" t="str">
        <f>'[1]3Б'!B$15</f>
        <v>Кобяков Иван</v>
      </c>
      <c r="C17" s="5" t="s">
        <v>0</v>
      </c>
      <c r="D17" s="5">
        <v>27</v>
      </c>
      <c r="E17" s="5">
        <f t="shared" si="0"/>
        <v>5</v>
      </c>
      <c r="F17" s="34">
        <f>E17+COUNTIF($E$15:E16,E17)</f>
        <v>5</v>
      </c>
      <c r="G17" s="1">
        <f t="shared" si="1"/>
      </c>
      <c r="H17" s="1">
        <f>IF(OR(G17="",F17=0),"",G17+COUNTIF(F16:F$361,F17))</f>
      </c>
    </row>
    <row r="18" spans="1:8" ht="15">
      <c r="A18" s="3">
        <v>4</v>
      </c>
      <c r="B18" s="2" t="str">
        <f>'[1]3Б'!B$16</f>
        <v>Кузин Евгений</v>
      </c>
      <c r="C18" s="5" t="s">
        <v>0</v>
      </c>
      <c r="D18" s="5">
        <v>45</v>
      </c>
      <c r="E18" s="5">
        <f t="shared" si="0"/>
        <v>1</v>
      </c>
      <c r="F18" s="34">
        <f>E18+COUNTIF($E$15:E17,E18)</f>
        <v>1</v>
      </c>
      <c r="G18" s="1">
        <f t="shared" si="1"/>
      </c>
      <c r="H18" s="1">
        <f>IF(OR(G18="",F18=0),"",G18+COUNTIF(F17:F$361,F18))</f>
      </c>
    </row>
    <row r="19" spans="1:8" ht="15">
      <c r="A19" s="3">
        <v>5</v>
      </c>
      <c r="B19" s="2" t="str">
        <f>'[1]3Б'!B$17</f>
        <v>Львов Данил</v>
      </c>
      <c r="C19" s="5" t="s">
        <v>0</v>
      </c>
      <c r="D19" s="5">
        <v>10</v>
      </c>
      <c r="E19" s="5">
        <f t="shared" si="0"/>
        <v>9</v>
      </c>
      <c r="F19" s="34">
        <f>E19+COUNTIF($E$15:E18,E19)</f>
        <v>9</v>
      </c>
      <c r="G19" s="1">
        <f t="shared" si="1"/>
      </c>
      <c r="H19" s="1">
        <f>IF(OR(G19="",F19=0),"",G19+COUNTIF(F18:F$361,F19))</f>
      </c>
    </row>
    <row r="20" spans="1:8" ht="15">
      <c r="A20" s="3">
        <v>6</v>
      </c>
      <c r="B20" s="2" t="str">
        <f>'[1]3Б'!B$18</f>
        <v>Лыков Степан</v>
      </c>
      <c r="C20" s="5" t="s">
        <v>0</v>
      </c>
      <c r="D20" s="5">
        <v>10</v>
      </c>
      <c r="E20" s="5">
        <f t="shared" si="0"/>
        <v>9</v>
      </c>
      <c r="F20" s="34">
        <f>E20+COUNTIF($E$15:E19,E20)</f>
        <v>10</v>
      </c>
      <c r="G20" s="1">
        <f t="shared" si="1"/>
      </c>
      <c r="H20" s="1">
        <f>IF(OR(G20="",F20=0),"",G20+COUNTIF(F19:F$361,F20))</f>
      </c>
    </row>
    <row r="21" spans="1:8" ht="15">
      <c r="A21" s="3">
        <v>7</v>
      </c>
      <c r="B21" s="2" t="str">
        <f>'[1]3Б'!B$19</f>
        <v>Мальков Никита</v>
      </c>
      <c r="C21" s="5" t="s">
        <v>0</v>
      </c>
      <c r="D21" s="5">
        <v>10</v>
      </c>
      <c r="E21" s="5">
        <f t="shared" si="0"/>
        <v>9</v>
      </c>
      <c r="F21" s="34">
        <f>E21+COUNTIF($E$15:E20,E21)</f>
        <v>11</v>
      </c>
      <c r="G21" s="1">
        <f t="shared" si="1"/>
      </c>
      <c r="H21" s="1">
        <f>IF(OR(G21="",F21=0),"",G21+COUNTIF(F20:F$361,F21))</f>
      </c>
    </row>
    <row r="22" spans="1:8" ht="15">
      <c r="A22" s="3">
        <v>8</v>
      </c>
      <c r="B22" s="2" t="str">
        <f>'[1]3Б'!B$20</f>
        <v>Мерзлов Родион</v>
      </c>
      <c r="C22" s="5" t="s">
        <v>0</v>
      </c>
      <c r="D22" s="5">
        <v>10</v>
      </c>
      <c r="E22" s="5">
        <f t="shared" si="0"/>
        <v>9</v>
      </c>
      <c r="F22" s="34">
        <f>E22+COUNTIF($E$15:E21,E22)</f>
        <v>12</v>
      </c>
      <c r="G22" s="1">
        <f t="shared" si="1"/>
      </c>
      <c r="H22" s="1">
        <f>IF(OR(G22="",F22=0),"",G22+COUNTIF(F21:F$361,F22))</f>
      </c>
    </row>
    <row r="23" spans="1:8" ht="15">
      <c r="A23" s="3">
        <v>9</v>
      </c>
      <c r="B23" s="2" t="str">
        <f>'[1]3Б'!B$21</f>
        <v>Петров Владислав</v>
      </c>
      <c r="C23" s="5" t="s">
        <v>0</v>
      </c>
      <c r="D23" s="5">
        <v>11</v>
      </c>
      <c r="E23" s="5">
        <f t="shared" si="0"/>
        <v>8</v>
      </c>
      <c r="F23" s="34">
        <f>E23+COUNTIF($E$15:E22,E23)</f>
        <v>8</v>
      </c>
      <c r="G23" s="1">
        <f t="shared" si="1"/>
      </c>
      <c r="H23" s="1">
        <f>IF(OR(G23="",F23=0),"",G23+COUNTIF(F22:F$361,F23))</f>
      </c>
    </row>
    <row r="24" spans="1:8" ht="15">
      <c r="A24" s="3">
        <v>10</v>
      </c>
      <c r="B24" s="2" t="str">
        <f>'[1]3Б'!B$22</f>
        <v>Самитов Марат</v>
      </c>
      <c r="C24" s="5" t="s">
        <v>0</v>
      </c>
      <c r="D24" s="5">
        <v>10</v>
      </c>
      <c r="E24" s="5">
        <f t="shared" si="0"/>
        <v>9</v>
      </c>
      <c r="F24" s="34">
        <f>E24+COUNTIF($E$15:E23,E24)</f>
        <v>13</v>
      </c>
      <c r="G24" s="1">
        <f t="shared" si="1"/>
      </c>
      <c r="H24" s="1">
        <f>IF(OR(G24="",F24=0),"",G24+COUNTIF(F23:F$361,F24))</f>
      </c>
    </row>
    <row r="25" spans="1:8" ht="15">
      <c r="A25" s="3">
        <v>11</v>
      </c>
      <c r="B25" s="2" t="str">
        <f>'[1]3Б'!B$23</f>
        <v>Темергалиев Фёдор</v>
      </c>
      <c r="C25" s="5" t="s">
        <v>0</v>
      </c>
      <c r="D25" s="5">
        <v>27</v>
      </c>
      <c r="E25" s="5">
        <f t="shared" si="0"/>
        <v>5</v>
      </c>
      <c r="F25" s="34">
        <f>E25+COUNTIF($E$15:E24,E25)</f>
        <v>6</v>
      </c>
      <c r="G25" s="1">
        <f t="shared" si="1"/>
      </c>
      <c r="H25" s="1">
        <f>IF(OR(G25="",F25=0),"",G25+COUNTIF(F24:F$361,F25))</f>
      </c>
    </row>
    <row r="26" spans="1:8" ht="15">
      <c r="A26" s="3">
        <v>12</v>
      </c>
      <c r="B26" s="2" t="str">
        <f>'[1]3Б'!B$24</f>
        <v>Тютюнов Слава</v>
      </c>
      <c r="C26" s="5" t="s">
        <v>0</v>
      </c>
      <c r="D26" s="5">
        <v>16</v>
      </c>
      <c r="E26" s="5">
        <f t="shared" si="0"/>
        <v>7</v>
      </c>
      <c r="F26" s="34">
        <f>E26+COUNTIF($E$15:E25,E26)</f>
        <v>7</v>
      </c>
      <c r="G26" s="1">
        <f t="shared" si="1"/>
      </c>
      <c r="H26" s="1">
        <f>IF(OR(G26="",F26=0),"",G26+COUNTIF(F25:F$361,F26))</f>
      </c>
    </row>
    <row r="27" spans="1:8" ht="15">
      <c r="A27" s="3">
        <v>13</v>
      </c>
      <c r="B27" s="2" t="str">
        <f>'[1]3Б'!B$25</f>
        <v>Фалькин Михаил</v>
      </c>
      <c r="C27" s="5" t="s">
        <v>0</v>
      </c>
      <c r="D27" s="5">
        <v>9</v>
      </c>
      <c r="E27" s="5">
        <f t="shared" si="0"/>
        <v>15</v>
      </c>
      <c r="F27" s="34">
        <f>E27+COUNTIF($E$15:E26,E27)</f>
        <v>15</v>
      </c>
      <c r="G27" s="1">
        <f t="shared" si="1"/>
      </c>
      <c r="H27" s="1">
        <f>IF(OR(G27="",F27=0),"",G27+COUNTIF(F26:F$361,F27))</f>
      </c>
    </row>
    <row r="28" spans="1:8" ht="15">
      <c r="A28" s="3">
        <v>14</v>
      </c>
      <c r="B28" s="2" t="str">
        <f>'[1]3Б'!B$26</f>
        <v>Кувакин Максим</v>
      </c>
      <c r="C28" s="5" t="s">
        <v>0</v>
      </c>
      <c r="D28" s="5">
        <v>31</v>
      </c>
      <c r="E28" s="5">
        <f t="shared" si="0"/>
        <v>3</v>
      </c>
      <c r="F28" s="34">
        <f>E28+COUNTIF($E$15:E27,E28)</f>
        <v>3</v>
      </c>
      <c r="G28" s="1">
        <f t="shared" si="1"/>
      </c>
      <c r="H28" s="1">
        <f>IF(OR(G28="",F28=0),"",G28+COUNTIF(F27:F$361,F28))</f>
      </c>
    </row>
    <row r="29" spans="1:8" ht="15">
      <c r="A29" s="3">
        <v>15</v>
      </c>
      <c r="B29" s="2" t="str">
        <f>'[1]3Б'!B$27</f>
        <v>Родионов Дмитрий</v>
      </c>
      <c r="C29" s="5" t="s">
        <v>0</v>
      </c>
      <c r="D29" s="5">
        <v>10</v>
      </c>
      <c r="E29" s="5">
        <f t="shared" si="0"/>
        <v>9</v>
      </c>
      <c r="F29" s="34">
        <f>E29+COUNTIF($E$15:E28,E29)</f>
        <v>14</v>
      </c>
      <c r="G29" s="1">
        <f t="shared" si="1"/>
      </c>
      <c r="H29" s="1">
        <f>IF(OR(G29="",F29=0),"",G29+COUNTIF(F28:F$361,F29))</f>
      </c>
    </row>
  </sheetData>
  <sheetProtection/>
  <conditionalFormatting sqref="C15:C29">
    <cfRule type="expression" priority="4" dxfId="3" stopIfTrue="1">
      <formula>AND($B15&lt;&gt;"",$D15="")</formula>
    </cfRule>
  </conditionalFormatting>
  <conditionalFormatting sqref="D15:E29">
    <cfRule type="cellIs" priority="1" dxfId="2" operator="equal" stopIfTrue="1">
      <formula>1</formula>
    </cfRule>
    <cfRule type="cellIs" priority="2" dxfId="1" operator="equal" stopIfTrue="1">
      <formula>2</formula>
    </cfRule>
    <cfRule type="cellIs" priority="3" dxfId="0" operator="equal" stopIfTrue="1">
      <formula>3</formula>
    </cfRule>
  </conditionalFormatting>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theme="7" tint="-0.24997000396251678"/>
  </sheetPr>
  <dimension ref="B2:F10"/>
  <sheetViews>
    <sheetView zoomScalePageLayoutView="0" workbookViewId="0" topLeftCell="A1">
      <selection activeCell="I2" sqref="I2"/>
    </sheetView>
  </sheetViews>
  <sheetFormatPr defaultColWidth="9.140625" defaultRowHeight="15"/>
  <cols>
    <col min="2" max="2" width="7.140625" style="0" customWidth="1"/>
    <col min="3" max="3" width="26.421875" style="0" customWidth="1"/>
    <col min="5" max="5" width="18.8515625" style="0" customWidth="1"/>
  </cols>
  <sheetData>
    <row r="2" spans="2:6" ht="45.75" customHeight="1">
      <c r="B2" s="53" t="s">
        <v>29</v>
      </c>
      <c r="C2" s="53" t="s">
        <v>30</v>
      </c>
      <c r="D2" s="53" t="s">
        <v>31</v>
      </c>
      <c r="E2" s="53" t="s">
        <v>25</v>
      </c>
      <c r="F2" s="53" t="s">
        <v>28</v>
      </c>
    </row>
    <row r="3" spans="2:6" ht="24.75" customHeight="1">
      <c r="B3" s="72" t="s">
        <v>32</v>
      </c>
      <c r="C3" s="72"/>
      <c r="D3" s="72"/>
      <c r="E3" s="72"/>
      <c r="F3" s="72"/>
    </row>
    <row r="4" spans="2:6" ht="24.75" customHeight="1">
      <c r="B4" s="47">
        <v>1</v>
      </c>
      <c r="C4" s="48" t="s">
        <v>41</v>
      </c>
      <c r="D4" s="47">
        <v>30</v>
      </c>
      <c r="E4" s="49">
        <v>0.002789351851851852</v>
      </c>
      <c r="F4" s="47">
        <v>1</v>
      </c>
    </row>
    <row r="5" spans="2:6" ht="24.75" customHeight="1">
      <c r="B5" s="47">
        <v>2</v>
      </c>
      <c r="C5" s="48" t="s">
        <v>42</v>
      </c>
      <c r="D5" s="47">
        <v>12</v>
      </c>
      <c r="E5" s="49">
        <v>0.002824074074074074</v>
      </c>
      <c r="F5" s="47">
        <v>2</v>
      </c>
    </row>
    <row r="6" spans="2:6" ht="24.75" customHeight="1">
      <c r="B6" s="47">
        <v>3</v>
      </c>
      <c r="C6" s="48" t="s">
        <v>43</v>
      </c>
      <c r="D6" s="47">
        <v>9</v>
      </c>
      <c r="E6" s="49">
        <v>0.0028587962962962963</v>
      </c>
      <c r="F6" s="47">
        <v>3</v>
      </c>
    </row>
    <row r="7" spans="2:6" ht="24.75" customHeight="1">
      <c r="B7" s="72" t="s">
        <v>33</v>
      </c>
      <c r="C7" s="72"/>
      <c r="D7" s="72"/>
      <c r="E7" s="72"/>
      <c r="F7" s="72"/>
    </row>
    <row r="8" spans="2:6" ht="24.75" customHeight="1">
      <c r="B8" s="50">
        <v>1</v>
      </c>
      <c r="C8" s="51" t="s">
        <v>44</v>
      </c>
      <c r="D8" s="50">
        <v>53</v>
      </c>
      <c r="E8" s="52">
        <v>0.002511574074074074</v>
      </c>
      <c r="F8" s="50">
        <v>1</v>
      </c>
    </row>
    <row r="9" spans="2:6" ht="24.75" customHeight="1">
      <c r="B9" s="50">
        <v>2</v>
      </c>
      <c r="C9" s="51" t="s">
        <v>45</v>
      </c>
      <c r="D9" s="50">
        <v>12</v>
      </c>
      <c r="E9" s="52">
        <v>0.0025578703703703705</v>
      </c>
      <c r="F9" s="58" t="s">
        <v>38</v>
      </c>
    </row>
    <row r="10" spans="2:6" ht="24.75" customHeight="1">
      <c r="B10" s="50">
        <v>3</v>
      </c>
      <c r="C10" s="51" t="s">
        <v>46</v>
      </c>
      <c r="D10" s="50">
        <v>56</v>
      </c>
      <c r="E10" s="52">
        <v>0.0025578703703703705</v>
      </c>
      <c r="F10" s="58" t="s">
        <v>38</v>
      </c>
    </row>
  </sheetData>
  <sheetProtection sheet="1" selectLockedCells="1" selectUnlockedCells="1"/>
  <mergeCells count="2">
    <mergeCell ref="B3:F3"/>
    <mergeCell ref="B7:F7"/>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theme="1"/>
  </sheetPr>
  <dimension ref="A1:H54"/>
  <sheetViews>
    <sheetView zoomScalePageLayoutView="0" workbookViewId="0" topLeftCell="A1">
      <selection activeCell="H45" sqref="H45"/>
    </sheetView>
  </sheetViews>
  <sheetFormatPr defaultColWidth="9.140625" defaultRowHeight="15"/>
  <cols>
    <col min="1" max="1" width="7.140625" style="0" customWidth="1"/>
    <col min="2" max="2" width="10.7109375" style="0" customWidth="1"/>
    <col min="3" max="3" width="18.57421875" style="0" customWidth="1"/>
    <col min="5" max="5" width="11.28125" style="0" customWidth="1"/>
    <col min="6" max="6" width="10.7109375" style="0" customWidth="1"/>
    <col min="7" max="7" width="18.57421875" style="0" customWidth="1"/>
  </cols>
  <sheetData>
    <row r="1" spans="1:8" ht="29.25" customHeight="1">
      <c r="A1" s="56"/>
      <c r="B1" s="76" t="s">
        <v>39</v>
      </c>
      <c r="C1" s="76"/>
      <c r="D1" s="76"/>
      <c r="E1" s="76"/>
      <c r="F1" s="76"/>
      <c r="G1" s="76"/>
      <c r="H1" s="76"/>
    </row>
    <row r="2" ht="7.5" customHeight="1"/>
    <row r="3" spans="6:8" ht="15">
      <c r="F3" s="75" t="s">
        <v>37</v>
      </c>
      <c r="G3" s="75"/>
      <c r="H3" s="75"/>
    </row>
    <row r="4" ht="5.25" customHeight="1"/>
    <row r="5" spans="2:8" ht="9.75" customHeight="1">
      <c r="B5" s="73" t="s">
        <v>26</v>
      </c>
      <c r="C5" s="73"/>
      <c r="D5" s="73"/>
      <c r="F5" s="74" t="s">
        <v>27</v>
      </c>
      <c r="G5" s="74"/>
      <c r="H5" s="74"/>
    </row>
    <row r="6" spans="2:8" ht="16.5" customHeight="1">
      <c r="B6" s="45" t="s">
        <v>24</v>
      </c>
      <c r="C6" s="45" t="s">
        <v>25</v>
      </c>
      <c r="D6" s="45" t="s">
        <v>28</v>
      </c>
      <c r="E6" s="42"/>
      <c r="F6" s="45" t="s">
        <v>24</v>
      </c>
      <c r="G6" s="45" t="s">
        <v>25</v>
      </c>
      <c r="H6" s="45" t="s">
        <v>28</v>
      </c>
    </row>
    <row r="7" spans="2:8" ht="15.75">
      <c r="B7" s="55">
        <v>12</v>
      </c>
      <c r="C7" s="44">
        <f>'школы девушки'!G45</f>
        <v>0.011763888888888888</v>
      </c>
      <c r="D7" s="43">
        <v>1</v>
      </c>
      <c r="E7" s="42"/>
      <c r="F7" s="55">
        <v>56</v>
      </c>
      <c r="G7" s="46">
        <f>'школы юноши'!G325</f>
        <v>0.010667824074074074</v>
      </c>
      <c r="H7" s="43">
        <v>1</v>
      </c>
    </row>
    <row r="8" spans="2:8" ht="15.75">
      <c r="B8" s="55">
        <v>9</v>
      </c>
      <c r="C8" s="44">
        <f>'школы девушки'!G21</f>
        <v>0.011784722222222224</v>
      </c>
      <c r="D8" s="43">
        <v>2</v>
      </c>
      <c r="E8" s="42"/>
      <c r="F8" s="55">
        <v>19</v>
      </c>
      <c r="G8" s="46">
        <f>'школы юноши'!G77</f>
        <v>0.010819444444444444</v>
      </c>
      <c r="H8" s="43">
        <v>2</v>
      </c>
    </row>
    <row r="9" spans="2:8" ht="15.75">
      <c r="B9" s="55">
        <v>43</v>
      </c>
      <c r="C9" s="44">
        <f>'школы девушки'!G229</f>
        <v>0.012570601851851854</v>
      </c>
      <c r="D9" s="43">
        <v>3</v>
      </c>
      <c r="E9" s="42"/>
      <c r="F9" s="55">
        <v>9</v>
      </c>
      <c r="G9" s="46">
        <f>'школы юноши'!G21</f>
        <v>0.011056712962962963</v>
      </c>
      <c r="H9" s="43">
        <v>3</v>
      </c>
    </row>
    <row r="10" spans="2:8" ht="15.75">
      <c r="B10" s="55">
        <v>30</v>
      </c>
      <c r="C10" s="44">
        <f>'школы девушки'!G149</f>
        <v>0.012662037037037036</v>
      </c>
      <c r="D10" s="43">
        <v>4</v>
      </c>
      <c r="E10" s="42"/>
      <c r="F10" s="55">
        <v>47</v>
      </c>
      <c r="G10" s="46">
        <f>'школы юноши'!G261</f>
        <v>0.011063657407407406</v>
      </c>
      <c r="H10" s="43">
        <v>4</v>
      </c>
    </row>
    <row r="11" spans="2:8" ht="15.75">
      <c r="B11" s="55" t="s">
        <v>20</v>
      </c>
      <c r="C11" s="44">
        <f>'школы девушки'!G381</f>
        <v>0.012775462962962962</v>
      </c>
      <c r="D11" s="43">
        <v>5</v>
      </c>
      <c r="E11" s="42"/>
      <c r="F11" s="55">
        <v>12</v>
      </c>
      <c r="G11" s="46">
        <f>'школы юноши'!G45</f>
        <v>0.011075231481481481</v>
      </c>
      <c r="H11" s="43">
        <v>5</v>
      </c>
    </row>
    <row r="12" spans="2:8" ht="15.75">
      <c r="B12" s="55">
        <v>41</v>
      </c>
      <c r="C12" s="44">
        <f>'школы девушки'!G213</f>
        <v>0.012877314814814815</v>
      </c>
      <c r="D12" s="43">
        <v>6</v>
      </c>
      <c r="E12" s="42"/>
      <c r="F12" s="55">
        <v>30</v>
      </c>
      <c r="G12" s="46">
        <f>'школы юноши'!G149</f>
        <v>0.011334490740740742</v>
      </c>
      <c r="H12" s="43">
        <v>6</v>
      </c>
    </row>
    <row r="13" spans="2:8" ht="15.75">
      <c r="B13" s="55">
        <v>49</v>
      </c>
      <c r="C13" s="44">
        <f>'школы девушки'!G277</f>
        <v>0.012965277777777779</v>
      </c>
      <c r="D13" s="43">
        <v>7</v>
      </c>
      <c r="E13" s="42"/>
      <c r="F13" s="55">
        <v>53</v>
      </c>
      <c r="G13" s="46">
        <f>'школы юноши'!G309</f>
        <v>0.011373842592592592</v>
      </c>
      <c r="H13" s="43">
        <v>7</v>
      </c>
    </row>
    <row r="14" spans="2:8" ht="15.75">
      <c r="B14" s="55">
        <v>36</v>
      </c>
      <c r="C14" s="46">
        <f>'школы девушки'!G181</f>
        <v>0.013253472222222222</v>
      </c>
      <c r="D14" s="43">
        <v>8</v>
      </c>
      <c r="E14" s="42"/>
      <c r="F14" s="55">
        <v>50</v>
      </c>
      <c r="G14" s="46">
        <f>'школы юноши'!G285</f>
        <v>0.011410879629629628</v>
      </c>
      <c r="H14" s="57" t="s">
        <v>35</v>
      </c>
    </row>
    <row r="15" spans="2:8" ht="15.75">
      <c r="B15" s="55">
        <v>48</v>
      </c>
      <c r="C15" s="44">
        <f>'школы девушки'!G269</f>
        <v>0.013317129629629632</v>
      </c>
      <c r="D15" s="43">
        <v>9</v>
      </c>
      <c r="E15" s="42"/>
      <c r="F15" s="55">
        <v>36</v>
      </c>
      <c r="G15" s="46">
        <f>'школы юноши'!G181</f>
        <v>0.01141087962962963</v>
      </c>
      <c r="H15" s="57" t="s">
        <v>35</v>
      </c>
    </row>
    <row r="16" spans="2:8" ht="15.75">
      <c r="B16" s="55">
        <v>5</v>
      </c>
      <c r="C16" s="44">
        <f>'школы девушки'!G5</f>
        <v>0.013341435185185185</v>
      </c>
      <c r="D16" s="43">
        <v>10</v>
      </c>
      <c r="E16" s="42"/>
      <c r="F16" s="55">
        <v>43</v>
      </c>
      <c r="G16" s="46">
        <f>'школы юноши'!G229</f>
        <v>0.011412037037037038</v>
      </c>
      <c r="H16" s="43">
        <v>10</v>
      </c>
    </row>
    <row r="17" spans="2:8" ht="15.75">
      <c r="B17" s="55">
        <v>32</v>
      </c>
      <c r="C17" s="44">
        <f>'школы девушки'!G165</f>
        <v>0.013376157407407408</v>
      </c>
      <c r="D17" s="43">
        <v>11</v>
      </c>
      <c r="E17" s="42"/>
      <c r="F17" s="55">
        <v>39</v>
      </c>
      <c r="G17" s="46">
        <f>'школы юноши'!G197</f>
        <v>0.011425925925925928</v>
      </c>
      <c r="H17" s="43">
        <v>11</v>
      </c>
    </row>
    <row r="18" spans="2:8" ht="15.75">
      <c r="B18" s="55">
        <v>19</v>
      </c>
      <c r="C18" s="44">
        <f>'школы девушки'!G77</f>
        <v>0.013384259259259259</v>
      </c>
      <c r="D18" s="43">
        <v>12</v>
      </c>
      <c r="E18" s="42"/>
      <c r="F18" s="55">
        <v>45</v>
      </c>
      <c r="G18" s="46">
        <f>'школы юноши'!G245</f>
        <v>0.011435185185185185</v>
      </c>
      <c r="H18" s="43">
        <v>12</v>
      </c>
    </row>
    <row r="19" spans="2:8" ht="15.75">
      <c r="B19" s="55">
        <v>59</v>
      </c>
      <c r="C19" s="44">
        <f>'школы девушки'!G341</f>
        <v>0.013454861111111112</v>
      </c>
      <c r="D19" s="43">
        <v>13</v>
      </c>
      <c r="E19" s="42"/>
      <c r="F19" s="55">
        <v>24</v>
      </c>
      <c r="G19" s="46">
        <f>'школы юноши'!G109</f>
        <v>0.011552083333333334</v>
      </c>
      <c r="H19" s="43">
        <v>13</v>
      </c>
    </row>
    <row r="20" spans="2:8" ht="15.75">
      <c r="B20" s="55">
        <v>56</v>
      </c>
      <c r="C20" s="44">
        <f>'школы девушки'!G325</f>
        <v>0.013575231481481483</v>
      </c>
      <c r="D20" s="43">
        <v>14</v>
      </c>
      <c r="E20" s="42"/>
      <c r="F20" s="55">
        <v>10</v>
      </c>
      <c r="G20" s="46">
        <f>'школы юноши'!G29</f>
        <v>0.011599537037037038</v>
      </c>
      <c r="H20" s="43">
        <v>14</v>
      </c>
    </row>
    <row r="21" spans="2:8" ht="15.75">
      <c r="B21" s="55">
        <v>27</v>
      </c>
      <c r="C21" s="44">
        <f>'школы девушки'!G125</f>
        <v>0.013797453703703704</v>
      </c>
      <c r="D21" s="43">
        <v>15</v>
      </c>
      <c r="E21" s="42"/>
      <c r="F21" s="55">
        <v>31</v>
      </c>
      <c r="G21" s="46">
        <f>'школы юноши'!G157</f>
        <v>0.011712962962962963</v>
      </c>
      <c r="H21" s="43">
        <v>15</v>
      </c>
    </row>
    <row r="22" spans="2:8" ht="15.75">
      <c r="B22" s="55">
        <v>47</v>
      </c>
      <c r="C22" s="44">
        <f>'школы девушки'!G261</f>
        <v>0.01400462962962963</v>
      </c>
      <c r="D22" s="43">
        <v>16</v>
      </c>
      <c r="E22" s="42"/>
      <c r="F22" s="55">
        <v>5</v>
      </c>
      <c r="G22" s="46">
        <f>'школы юноши'!G5</f>
        <v>0.011809027777777776</v>
      </c>
      <c r="H22" s="43">
        <v>16</v>
      </c>
    </row>
    <row r="23" spans="2:8" ht="15.75">
      <c r="B23" s="55">
        <v>22</v>
      </c>
      <c r="C23" s="44">
        <f>'школы девушки'!G93</f>
        <v>0.014130787037037037</v>
      </c>
      <c r="D23" s="43">
        <v>17</v>
      </c>
      <c r="E23" s="42"/>
      <c r="F23" s="55">
        <v>48</v>
      </c>
      <c r="G23" s="46">
        <f>'школы юноши'!G269</f>
        <v>0.011813657407407408</v>
      </c>
      <c r="H23" s="43">
        <v>17</v>
      </c>
    </row>
    <row r="24" spans="2:8" ht="15.75">
      <c r="B24" s="55">
        <v>28</v>
      </c>
      <c r="C24" s="44">
        <f>'школы девушки'!G133</f>
        <v>0.014222222222222223</v>
      </c>
      <c r="D24" s="43">
        <v>18</v>
      </c>
      <c r="E24" s="42"/>
      <c r="F24" s="55">
        <v>32</v>
      </c>
      <c r="G24" s="46">
        <f>'школы юноши'!G165</f>
        <v>0.011814814814814814</v>
      </c>
      <c r="H24" s="43">
        <v>18</v>
      </c>
    </row>
    <row r="25" spans="2:8" ht="15.75">
      <c r="B25" s="55">
        <v>23</v>
      </c>
      <c r="C25" s="44">
        <f>'школы девушки'!G101</f>
        <v>0.014326388888888889</v>
      </c>
      <c r="D25" s="43">
        <v>19</v>
      </c>
      <c r="E25" s="42"/>
      <c r="F25" s="55">
        <v>23</v>
      </c>
      <c r="G25" s="46">
        <f>'школы юноши'!G101</f>
        <v>0.011916666666666667</v>
      </c>
      <c r="H25" s="43">
        <v>19</v>
      </c>
    </row>
    <row r="26" spans="2:8" ht="15.75">
      <c r="B26" s="55">
        <v>11</v>
      </c>
      <c r="C26" s="44">
        <f>'школы девушки'!G37</f>
        <v>0.014340277777777778</v>
      </c>
      <c r="D26" s="43">
        <v>20</v>
      </c>
      <c r="E26" s="42"/>
      <c r="F26" s="55">
        <v>59</v>
      </c>
      <c r="G26" s="46">
        <f>'школы юноши'!G341</f>
        <v>0.011952546296296294</v>
      </c>
      <c r="H26" s="43">
        <v>20</v>
      </c>
    </row>
    <row r="27" spans="2:8" ht="15.75">
      <c r="B27" s="55">
        <v>18</v>
      </c>
      <c r="C27" s="44">
        <f>'школы девушки'!G69</f>
        <v>0.014508101851851854</v>
      </c>
      <c r="D27" s="43">
        <v>21</v>
      </c>
      <c r="E27" s="42"/>
      <c r="F27" s="55">
        <v>44</v>
      </c>
      <c r="G27" s="46">
        <f>'школы юноши'!G237</f>
        <v>0.011975694444444443</v>
      </c>
      <c r="H27" s="57" t="s">
        <v>40</v>
      </c>
    </row>
    <row r="28" spans="2:8" ht="15.75">
      <c r="B28" s="55">
        <v>44</v>
      </c>
      <c r="C28" s="44">
        <f>'школы девушки'!G237</f>
        <v>0.01454050925925926</v>
      </c>
      <c r="D28" s="43">
        <v>22</v>
      </c>
      <c r="E28" s="42"/>
      <c r="F28" s="55">
        <v>34</v>
      </c>
      <c r="G28" s="46">
        <f>'школы юноши'!G173</f>
        <v>0.011975694444444445</v>
      </c>
      <c r="H28" s="57" t="s">
        <v>40</v>
      </c>
    </row>
    <row r="29" spans="2:8" ht="15.75">
      <c r="B29" s="55">
        <v>52</v>
      </c>
      <c r="C29" s="46">
        <f>'школы девушки'!G301</f>
        <v>0.01456712962962963</v>
      </c>
      <c r="D29" s="43">
        <v>23</v>
      </c>
      <c r="E29" s="42"/>
      <c r="F29" s="55">
        <v>49</v>
      </c>
      <c r="G29" s="46">
        <f>'школы юноши'!G277</f>
        <v>0.012100694444444445</v>
      </c>
      <c r="H29" s="43">
        <v>23</v>
      </c>
    </row>
    <row r="30" spans="2:8" ht="15.75">
      <c r="B30" s="55">
        <v>34</v>
      </c>
      <c r="C30" s="44">
        <f>'школы девушки'!G173</f>
        <v>0.014598379629629628</v>
      </c>
      <c r="D30" s="43">
        <v>24</v>
      </c>
      <c r="E30" s="42"/>
      <c r="F30" s="55">
        <v>27</v>
      </c>
      <c r="G30" s="46">
        <f>'школы юноши'!G125</f>
        <v>0.012112268518518519</v>
      </c>
      <c r="H30" s="43">
        <v>24</v>
      </c>
    </row>
    <row r="31" spans="2:8" ht="15.75">
      <c r="B31" s="55">
        <v>24</v>
      </c>
      <c r="C31" s="44">
        <f>'школы девушки'!G109</f>
        <v>0.01460648148148148</v>
      </c>
      <c r="D31" s="43">
        <v>25</v>
      </c>
      <c r="E31" s="42"/>
      <c r="F31" s="55">
        <v>20</v>
      </c>
      <c r="G31" s="46">
        <f>'школы юноши'!G85</f>
        <v>0.012162037037037037</v>
      </c>
      <c r="H31" s="43">
        <v>25</v>
      </c>
    </row>
    <row r="32" spans="2:8" ht="15.75">
      <c r="B32" s="55">
        <v>67</v>
      </c>
      <c r="C32" s="44">
        <f>'школы девушки'!G357</f>
        <v>0.014858796296296297</v>
      </c>
      <c r="D32" s="43">
        <v>26</v>
      </c>
      <c r="E32" s="42"/>
      <c r="F32" s="55">
        <v>11</v>
      </c>
      <c r="G32" s="46">
        <f>'школы юноши'!G37</f>
        <v>0.01217939814814815</v>
      </c>
      <c r="H32" s="43">
        <v>26</v>
      </c>
    </row>
    <row r="33" spans="2:8" ht="15.75">
      <c r="B33" s="55">
        <v>26</v>
      </c>
      <c r="C33" s="44">
        <f>'школы девушки'!G117</f>
        <v>0.01503935185185185</v>
      </c>
      <c r="D33" s="43">
        <v>27</v>
      </c>
      <c r="E33" s="42"/>
      <c r="F33" s="55" t="s">
        <v>20</v>
      </c>
      <c r="G33" s="46">
        <f>'школы юноши'!G381</f>
        <v>0.012274305555555556</v>
      </c>
      <c r="H33" s="43">
        <v>27</v>
      </c>
    </row>
    <row r="34" spans="2:8" ht="15.75">
      <c r="B34" s="55">
        <v>50</v>
      </c>
      <c r="C34" s="44">
        <f>'школы девушки'!G285</f>
        <v>0.015077546296296297</v>
      </c>
      <c r="D34" s="43">
        <v>28</v>
      </c>
      <c r="E34" s="42"/>
      <c r="F34" s="55">
        <v>67</v>
      </c>
      <c r="G34" s="46">
        <f>'школы юноши'!G357</f>
        <v>0.01229861111111111</v>
      </c>
      <c r="H34" s="43">
        <v>28</v>
      </c>
    </row>
    <row r="35" spans="2:8" ht="15.75">
      <c r="B35" s="55">
        <v>40</v>
      </c>
      <c r="C35" s="44">
        <f>'школы девушки'!G205</f>
        <v>0.015085648148148148</v>
      </c>
      <c r="D35" s="43">
        <v>29</v>
      </c>
      <c r="E35" s="42"/>
      <c r="F35" s="55">
        <v>40</v>
      </c>
      <c r="G35" s="44">
        <f>'школы юноши'!G205</f>
        <v>0.012319444444444445</v>
      </c>
      <c r="H35" s="43">
        <v>29</v>
      </c>
    </row>
    <row r="36" spans="2:8" ht="15.75">
      <c r="B36" s="55">
        <v>10</v>
      </c>
      <c r="C36" s="44">
        <f>'школы девушки'!G29</f>
        <v>0.015600694444444443</v>
      </c>
      <c r="D36" s="43">
        <v>30</v>
      </c>
      <c r="E36" s="42"/>
      <c r="F36" s="55">
        <v>41</v>
      </c>
      <c r="G36" s="46">
        <f>'школы юноши'!G213</f>
        <v>0.012429398148148148</v>
      </c>
      <c r="H36" s="43">
        <v>30</v>
      </c>
    </row>
    <row r="37" spans="2:8" ht="15.75">
      <c r="B37" s="55">
        <v>31</v>
      </c>
      <c r="C37" s="44">
        <f>'школы девушки'!G157</f>
        <v>0.015760416666666666</v>
      </c>
      <c r="D37" s="43">
        <v>31</v>
      </c>
      <c r="E37" s="42"/>
      <c r="F37" s="55">
        <v>14</v>
      </c>
      <c r="G37" s="46">
        <f>'школы юноши'!G53</f>
        <v>0.012653935185185186</v>
      </c>
      <c r="H37" s="43">
        <v>31</v>
      </c>
    </row>
    <row r="38" spans="2:8" ht="15.75">
      <c r="B38" s="55">
        <v>7</v>
      </c>
      <c r="C38" s="44">
        <f>'школы девушки'!G13</f>
        <v>0.016089120370370368</v>
      </c>
      <c r="D38" s="43">
        <v>32</v>
      </c>
      <c r="E38" s="42"/>
      <c r="F38" s="55">
        <v>7</v>
      </c>
      <c r="G38" s="46">
        <f>'школы юноши'!G13</f>
        <v>0.012657407407407409</v>
      </c>
      <c r="H38" s="43">
        <v>32</v>
      </c>
    </row>
    <row r="39" spans="2:8" ht="15.75">
      <c r="B39" s="55">
        <v>17</v>
      </c>
      <c r="C39" s="44">
        <f>'школы девушки'!G61</f>
        <v>0.016105324074074074</v>
      </c>
      <c r="D39" s="43">
        <v>33</v>
      </c>
      <c r="E39" s="42"/>
      <c r="F39" s="55">
        <v>46</v>
      </c>
      <c r="G39" s="46">
        <f>'школы юноши'!G253</f>
        <v>0.012827546296296297</v>
      </c>
      <c r="H39" s="43">
        <v>33</v>
      </c>
    </row>
    <row r="40" spans="2:8" ht="15.75">
      <c r="B40" s="55">
        <v>53</v>
      </c>
      <c r="C40" s="44">
        <f>'школы девушки'!G309</f>
        <v>0.016414351851851854</v>
      </c>
      <c r="D40" s="43">
        <v>34</v>
      </c>
      <c r="E40" s="42"/>
      <c r="F40" s="55">
        <v>22</v>
      </c>
      <c r="G40" s="46">
        <f>'школы юноши'!G93</f>
        <v>0.01294212962962963</v>
      </c>
      <c r="H40" s="43">
        <v>34</v>
      </c>
    </row>
    <row r="41" spans="2:8" ht="15.75">
      <c r="B41" s="55">
        <v>14</v>
      </c>
      <c r="C41" s="44">
        <f>'школы девушки'!G53</f>
        <v>0.017002314814814814</v>
      </c>
      <c r="D41" s="43">
        <v>35</v>
      </c>
      <c r="E41" s="42"/>
      <c r="F41" s="55">
        <v>52</v>
      </c>
      <c r="G41" s="46">
        <f>'школы юноши'!G301</f>
        <v>0.013297453703703704</v>
      </c>
      <c r="H41" s="43">
        <v>35</v>
      </c>
    </row>
    <row r="42" spans="2:8" ht="15.75">
      <c r="B42" s="55">
        <v>38</v>
      </c>
      <c r="C42" s="44">
        <f>'школы девушки'!G189</f>
        <v>0.01739351851851852</v>
      </c>
      <c r="D42" s="43">
        <v>36</v>
      </c>
      <c r="E42" s="42"/>
      <c r="F42" s="55">
        <v>38</v>
      </c>
      <c r="G42" s="46">
        <f>'школы юноши'!G189</f>
        <v>0.013537037037037037</v>
      </c>
      <c r="H42" s="43">
        <v>36</v>
      </c>
    </row>
    <row r="43" spans="2:8" ht="15.75">
      <c r="B43" s="55">
        <v>29</v>
      </c>
      <c r="C43" s="44">
        <f>'школы девушки'!G141</f>
        <v>0.017527777777777778</v>
      </c>
      <c r="D43" s="43">
        <v>37</v>
      </c>
      <c r="E43" s="42"/>
      <c r="F43" s="55">
        <v>17</v>
      </c>
      <c r="G43" s="46">
        <f>'школы юноши'!G61</f>
        <v>0.013633101851851851</v>
      </c>
      <c r="H43" s="43">
        <v>37</v>
      </c>
    </row>
    <row r="44" spans="2:8" ht="15.75">
      <c r="B44" s="55">
        <v>45</v>
      </c>
      <c r="C44" s="44">
        <f>'школы девушки'!G245</f>
        <v>0.018439814814814815</v>
      </c>
      <c r="D44" s="43">
        <v>38</v>
      </c>
      <c r="E44" s="42"/>
      <c r="F44" s="55">
        <v>42</v>
      </c>
      <c r="G44" s="46">
        <f>'школы юноши'!G221</f>
        <v>0.013791666666666669</v>
      </c>
      <c r="H44" s="43">
        <v>38</v>
      </c>
    </row>
    <row r="45" spans="2:8" ht="15.75">
      <c r="B45" s="55">
        <v>46</v>
      </c>
      <c r="C45" s="44">
        <f>'школы девушки'!G253</f>
        <v>0.019439814814814813</v>
      </c>
      <c r="D45" s="43">
        <v>39</v>
      </c>
      <c r="E45" s="42"/>
      <c r="F45" s="55">
        <v>26</v>
      </c>
      <c r="G45" s="46">
        <f>'школы юноши'!G117</f>
        <v>0.01384722222222222</v>
      </c>
      <c r="H45" s="43">
        <v>39</v>
      </c>
    </row>
    <row r="46" spans="2:8" ht="15.75">
      <c r="B46" s="55">
        <v>42</v>
      </c>
      <c r="C46" s="44" t="s">
        <v>36</v>
      </c>
      <c r="D46" s="43">
        <v>40</v>
      </c>
      <c r="E46" s="42"/>
      <c r="F46" s="55">
        <v>28</v>
      </c>
      <c r="G46" s="46">
        <f>'школы юноши'!G133</f>
        <v>0.014097222222222221</v>
      </c>
      <c r="H46" s="43">
        <v>40</v>
      </c>
    </row>
    <row r="47" spans="2:8" ht="15.75">
      <c r="B47" s="55">
        <v>20</v>
      </c>
      <c r="C47" s="44">
        <f>'школы девушки'!G85</f>
        <v>200.00861111111112</v>
      </c>
      <c r="D47" s="43">
        <v>41</v>
      </c>
      <c r="E47" s="42"/>
      <c r="F47" s="55">
        <v>29</v>
      </c>
      <c r="G47" s="46">
        <f>'школы юноши'!G141</f>
        <v>0.01442361111111111</v>
      </c>
      <c r="H47" s="43">
        <v>41</v>
      </c>
    </row>
    <row r="48" spans="2:8" ht="15.75">
      <c r="B48" s="55">
        <v>39</v>
      </c>
      <c r="C48" s="44">
        <f>'школы девушки'!G197</f>
      </c>
      <c r="D48" s="43"/>
      <c r="E48" s="42"/>
      <c r="F48" s="55">
        <v>18</v>
      </c>
      <c r="G48" s="44">
        <f>'школы юноши'!G69</f>
        <v>0.01528125</v>
      </c>
      <c r="H48" s="43">
        <v>42</v>
      </c>
    </row>
    <row r="49" spans="2:8" ht="15.75">
      <c r="B49" s="55">
        <v>51</v>
      </c>
      <c r="C49" s="44">
        <f>'школы девушки'!G293</f>
      </c>
      <c r="D49" s="43"/>
      <c r="E49" s="42"/>
      <c r="F49" s="55">
        <v>51</v>
      </c>
      <c r="G49" s="46">
        <f>'школы юноши'!G293</f>
      </c>
      <c r="H49" s="43"/>
    </row>
    <row r="50" spans="2:8" ht="15.75">
      <c r="B50" s="55">
        <v>55</v>
      </c>
      <c r="C50" s="46">
        <f>'школы девушки'!G317</f>
      </c>
      <c r="D50" s="43"/>
      <c r="E50" s="42"/>
      <c r="F50" s="55">
        <v>55</v>
      </c>
      <c r="G50" s="46">
        <f>'школы юноши'!G317</f>
      </c>
      <c r="H50" s="43"/>
    </row>
    <row r="51" spans="2:8" ht="15.75">
      <c r="B51" s="55">
        <v>58</v>
      </c>
      <c r="C51" s="44">
        <f>'школы девушки'!G333</f>
      </c>
      <c r="D51" s="43"/>
      <c r="E51" s="42"/>
      <c r="F51" s="55">
        <v>58</v>
      </c>
      <c r="G51" s="44">
        <f>'школы юноши'!G333</f>
      </c>
      <c r="H51" s="43"/>
    </row>
    <row r="52" spans="2:8" ht="15.75">
      <c r="B52" s="55">
        <v>63</v>
      </c>
      <c r="C52" s="44">
        <f>'школы девушки'!G349</f>
      </c>
      <c r="D52" s="43"/>
      <c r="E52" s="42"/>
      <c r="F52" s="55">
        <v>63</v>
      </c>
      <c r="G52" s="44">
        <f>'школы юноши'!G349</f>
      </c>
      <c r="H52" s="43"/>
    </row>
    <row r="53" spans="2:8" ht="15.75">
      <c r="B53" s="55">
        <v>75</v>
      </c>
      <c r="C53" s="46">
        <f>'школы девушки'!G365</f>
      </c>
      <c r="D53" s="43"/>
      <c r="E53" s="42"/>
      <c r="F53" s="55">
        <v>75</v>
      </c>
      <c r="G53" s="46">
        <f>'школы юноши'!G365</f>
      </c>
      <c r="H53" s="43"/>
    </row>
    <row r="54" spans="2:8" ht="15.75">
      <c r="B54" s="55" t="s">
        <v>14</v>
      </c>
      <c r="C54" s="44">
        <f>'школы девушки'!G373</f>
      </c>
      <c r="D54" s="43"/>
      <c r="E54" s="42"/>
      <c r="F54" s="55" t="s">
        <v>14</v>
      </c>
      <c r="G54" s="44">
        <f>'школы юноши'!G373</f>
      </c>
      <c r="H54" s="43"/>
    </row>
  </sheetData>
  <sheetProtection sheet="1" selectLockedCells="1" selectUnlockedCells="1"/>
  <autoFilter ref="F6:H6">
    <sortState ref="F7:H54">
      <sortCondition sortBy="value" ref="G7:G54"/>
    </sortState>
  </autoFilter>
  <mergeCells count="4">
    <mergeCell ref="B5:D5"/>
    <mergeCell ref="F5:H5"/>
    <mergeCell ref="F3:H3"/>
    <mergeCell ref="B1:H1"/>
  </mergeCells>
  <printOptions/>
  <pageMargins left="0.1968503937007874" right="0.1968503937007874" top="0.1968503937007874" bottom="0.1968503937007874"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theme="3" tint="0.39998000860214233"/>
  </sheetPr>
  <dimension ref="A1:J34"/>
  <sheetViews>
    <sheetView zoomScalePageLayoutView="0" workbookViewId="0" topLeftCell="A1">
      <selection activeCell="L25" sqref="L25"/>
    </sheetView>
  </sheetViews>
  <sheetFormatPr defaultColWidth="9.140625" defaultRowHeight="15"/>
  <cols>
    <col min="1" max="1" width="7.140625" style="0" customWidth="1"/>
    <col min="2" max="2" width="10.7109375" style="0" customWidth="1"/>
    <col min="3" max="3" width="18.57421875" style="0" customWidth="1"/>
    <col min="5" max="5" width="2.8515625" style="0" customWidth="1"/>
    <col min="6" max="6" width="0" style="0" hidden="1" customWidth="1"/>
    <col min="7" max="7" width="2.57421875" style="0" customWidth="1"/>
    <col min="8" max="8" width="10.7109375" style="0" customWidth="1"/>
    <col min="9" max="9" width="18.57421875" style="0" customWidth="1"/>
  </cols>
  <sheetData>
    <row r="1" spans="1:10" ht="29.25" customHeight="1">
      <c r="A1" s="56"/>
      <c r="B1" s="76" t="s">
        <v>39</v>
      </c>
      <c r="C1" s="76"/>
      <c r="D1" s="76"/>
      <c r="E1" s="76"/>
      <c r="F1" s="76"/>
      <c r="G1" s="76"/>
      <c r="H1" s="76"/>
      <c r="I1" s="76"/>
      <c r="J1" s="76"/>
    </row>
    <row r="2" ht="7.5" customHeight="1"/>
    <row r="3" spans="8:10" ht="15">
      <c r="H3" s="75" t="s">
        <v>37</v>
      </c>
      <c r="I3" s="75"/>
      <c r="J3" s="75"/>
    </row>
    <row r="4" ht="5.25" customHeight="1"/>
    <row r="5" spans="2:10" ht="9.75" customHeight="1">
      <c r="B5" s="73" t="s">
        <v>26</v>
      </c>
      <c r="C5" s="73"/>
      <c r="D5" s="73"/>
      <c r="H5" s="74" t="s">
        <v>27</v>
      </c>
      <c r="I5" s="74"/>
      <c r="J5" s="74"/>
    </row>
    <row r="6" spans="2:10" ht="16.5" customHeight="1">
      <c r="B6" s="45" t="s">
        <v>24</v>
      </c>
      <c r="C6" s="45" t="s">
        <v>25</v>
      </c>
      <c r="D6" s="45" t="s">
        <v>28</v>
      </c>
      <c r="E6" s="59"/>
      <c r="F6" s="59"/>
      <c r="G6" s="42"/>
      <c r="H6" s="45" t="s">
        <v>24</v>
      </c>
      <c r="I6" s="45" t="s">
        <v>25</v>
      </c>
      <c r="J6" s="45" t="s">
        <v>28</v>
      </c>
    </row>
    <row r="7" spans="2:10" ht="15.75">
      <c r="B7" s="55">
        <v>43</v>
      </c>
      <c r="C7" s="44">
        <f>'школы девушки'!G229</f>
        <v>0.012570601851851854</v>
      </c>
      <c r="D7" s="43">
        <v>1</v>
      </c>
      <c r="E7" s="60"/>
      <c r="F7" s="60">
        <v>489</v>
      </c>
      <c r="G7" s="42"/>
      <c r="H7" s="55">
        <v>53</v>
      </c>
      <c r="I7" s="46">
        <f>'школы юноши'!G309</f>
        <v>0.011373842592592592</v>
      </c>
      <c r="J7" s="43">
        <v>1</v>
      </c>
    </row>
    <row r="8" spans="2:10" ht="15.75">
      <c r="B8" s="55" t="s">
        <v>20</v>
      </c>
      <c r="C8" s="44">
        <f>'школы девушки'!G381</f>
        <v>0.012775462962962962</v>
      </c>
      <c r="D8" s="43">
        <v>2</v>
      </c>
      <c r="E8" s="60"/>
      <c r="F8" s="60">
        <v>620</v>
      </c>
      <c r="G8" s="42"/>
      <c r="H8" s="55">
        <v>36</v>
      </c>
      <c r="I8" s="46">
        <f>'школы юноши'!G181</f>
        <v>0.01141087962962963</v>
      </c>
      <c r="J8" s="43">
        <v>2</v>
      </c>
    </row>
    <row r="9" spans="2:10" ht="15.75">
      <c r="B9" s="55">
        <v>41</v>
      </c>
      <c r="C9" s="44">
        <f>'школы девушки'!G213</f>
        <v>0.012877314814814815</v>
      </c>
      <c r="D9" s="43">
        <v>3</v>
      </c>
      <c r="E9" s="60"/>
      <c r="F9" s="60">
        <v>719</v>
      </c>
      <c r="G9" s="42"/>
      <c r="H9" s="55">
        <v>43</v>
      </c>
      <c r="I9" s="46">
        <f>'школы юноши'!G229</f>
        <v>0.011412037037037038</v>
      </c>
      <c r="J9" s="43">
        <v>3</v>
      </c>
    </row>
    <row r="10" spans="2:10" ht="15.75">
      <c r="B10" s="55">
        <v>49</v>
      </c>
      <c r="C10" s="44">
        <f>'школы девушки'!G277</f>
        <v>0.012965277777777779</v>
      </c>
      <c r="D10" s="43">
        <v>4</v>
      </c>
      <c r="E10" s="60"/>
      <c r="F10" s="60">
        <v>501</v>
      </c>
      <c r="G10" s="42"/>
      <c r="H10" s="55">
        <v>39</v>
      </c>
      <c r="I10" s="46">
        <f>'школы юноши'!G197</f>
        <v>0.011425925925925928</v>
      </c>
      <c r="J10" s="43">
        <v>4</v>
      </c>
    </row>
    <row r="11" spans="2:10" ht="15.75">
      <c r="B11" s="55">
        <v>36</v>
      </c>
      <c r="C11" s="46">
        <f>'школы девушки'!G181</f>
        <v>0.013253472222222222</v>
      </c>
      <c r="D11" s="43">
        <v>5</v>
      </c>
      <c r="E11" s="60"/>
      <c r="F11" s="60">
        <v>640</v>
      </c>
      <c r="G11" s="42"/>
      <c r="H11" s="55">
        <v>45</v>
      </c>
      <c r="I11" s="46">
        <f>'школы юноши'!G245</f>
        <v>0.011435185185185185</v>
      </c>
      <c r="J11" s="43">
        <v>5</v>
      </c>
    </row>
    <row r="12" spans="2:10" ht="15.75">
      <c r="B12" s="55">
        <v>59</v>
      </c>
      <c r="C12" s="44">
        <f>'школы девушки'!G341</f>
        <v>0.013454861111111112</v>
      </c>
      <c r="D12" s="43">
        <v>6</v>
      </c>
      <c r="E12" s="60"/>
      <c r="F12" s="60">
        <v>651</v>
      </c>
      <c r="G12" s="42"/>
      <c r="H12" s="55">
        <v>10</v>
      </c>
      <c r="I12" s="46">
        <f>'школы юноши'!G29</f>
        <v>0.011599537037037038</v>
      </c>
      <c r="J12" s="43">
        <v>6</v>
      </c>
    </row>
    <row r="13" spans="2:10" ht="15.75">
      <c r="B13" s="55">
        <v>28</v>
      </c>
      <c r="C13" s="44">
        <f>'школы девушки'!G133</f>
        <v>0.014222222222222223</v>
      </c>
      <c r="D13" s="43">
        <v>7</v>
      </c>
      <c r="E13" s="60"/>
      <c r="F13" s="60">
        <v>552</v>
      </c>
      <c r="G13" s="42"/>
      <c r="H13" s="55">
        <v>23</v>
      </c>
      <c r="I13" s="46">
        <f>'школы юноши'!G101</f>
        <v>0.011916666666666667</v>
      </c>
      <c r="J13" s="43">
        <v>7</v>
      </c>
    </row>
    <row r="14" spans="2:10" ht="15.75">
      <c r="B14" s="55">
        <v>23</v>
      </c>
      <c r="C14" s="44">
        <f>'школы девушки'!G101</f>
        <v>0.014326388888888889</v>
      </c>
      <c r="D14" s="43">
        <v>8</v>
      </c>
      <c r="E14" s="60"/>
      <c r="F14" s="60">
        <v>444</v>
      </c>
      <c r="G14" s="42"/>
      <c r="H14" s="55">
        <v>59</v>
      </c>
      <c r="I14" s="46">
        <f>'школы юноши'!G341</f>
        <v>0.011952546296296294</v>
      </c>
      <c r="J14" s="43">
        <v>8</v>
      </c>
    </row>
    <row r="15" spans="2:10" ht="15.75">
      <c r="B15" s="55">
        <v>18</v>
      </c>
      <c r="C15" s="44">
        <f>'школы девушки'!G69</f>
        <v>0.014508101851851854</v>
      </c>
      <c r="D15" s="43">
        <v>9</v>
      </c>
      <c r="E15" s="60"/>
      <c r="F15" s="60">
        <v>492</v>
      </c>
      <c r="G15" s="42"/>
      <c r="H15" s="55">
        <v>34</v>
      </c>
      <c r="I15" s="46">
        <f>'школы юноши'!G173</f>
        <v>0.011975694444444445</v>
      </c>
      <c r="J15" s="43">
        <v>9</v>
      </c>
    </row>
    <row r="16" spans="2:10" ht="15.75">
      <c r="B16" s="55">
        <v>52</v>
      </c>
      <c r="C16" s="46">
        <f>'школы девушки'!G301</f>
        <v>0.01456712962962963</v>
      </c>
      <c r="D16" s="43">
        <v>10</v>
      </c>
      <c r="E16" s="60"/>
      <c r="F16" s="60">
        <v>762</v>
      </c>
      <c r="G16" s="42"/>
      <c r="H16" s="55">
        <v>49</v>
      </c>
      <c r="I16" s="46">
        <f>'школы юноши'!G277</f>
        <v>0.012100694444444445</v>
      </c>
      <c r="J16" s="43">
        <v>10</v>
      </c>
    </row>
    <row r="17" spans="2:10" ht="15.75">
      <c r="B17" s="55">
        <v>34</v>
      </c>
      <c r="C17" s="44">
        <f>'школы девушки'!G173</f>
        <v>0.014598379629629628</v>
      </c>
      <c r="D17" s="43">
        <v>11</v>
      </c>
      <c r="E17" s="60"/>
      <c r="F17" s="60">
        <v>559</v>
      </c>
      <c r="G17" s="42"/>
      <c r="H17" s="55">
        <v>20</v>
      </c>
      <c r="I17" s="46">
        <f>'школы юноши'!G85</f>
        <v>0.012162037037037037</v>
      </c>
      <c r="J17" s="43">
        <v>11</v>
      </c>
    </row>
    <row r="18" spans="2:10" ht="15.75">
      <c r="B18" s="55">
        <v>67</v>
      </c>
      <c r="C18" s="44">
        <f>'школы девушки'!G357</f>
        <v>0.014858796296296297</v>
      </c>
      <c r="D18" s="43">
        <v>12</v>
      </c>
      <c r="E18" s="60"/>
      <c r="F18" s="60">
        <v>797</v>
      </c>
      <c r="G18" s="42"/>
      <c r="H18" s="55" t="s">
        <v>20</v>
      </c>
      <c r="I18" s="46">
        <f>'школы юноши'!G381</f>
        <v>0.012274305555555556</v>
      </c>
      <c r="J18" s="43">
        <v>12</v>
      </c>
    </row>
    <row r="19" spans="2:10" ht="15.75">
      <c r="B19" s="55">
        <v>10</v>
      </c>
      <c r="C19" s="44">
        <f>'школы девушки'!G29</f>
        <v>0.015600694444444443</v>
      </c>
      <c r="D19" s="43">
        <v>13</v>
      </c>
      <c r="E19" s="60"/>
      <c r="F19" s="60">
        <v>200</v>
      </c>
      <c r="G19" s="42"/>
      <c r="H19" s="55">
        <v>67</v>
      </c>
      <c r="I19" s="46">
        <f>'школы юноши'!G357</f>
        <v>0.01229861111111111</v>
      </c>
      <c r="J19" s="43">
        <v>13</v>
      </c>
    </row>
    <row r="20" spans="2:10" ht="15.75">
      <c r="B20" s="55">
        <v>53</v>
      </c>
      <c r="C20" s="44">
        <f>'школы девушки'!G309</f>
        <v>0.016414351851851854</v>
      </c>
      <c r="D20" s="43">
        <v>14</v>
      </c>
      <c r="E20" s="60"/>
      <c r="F20" s="60">
        <v>166</v>
      </c>
      <c r="G20" s="42"/>
      <c r="H20" s="55">
        <v>41</v>
      </c>
      <c r="I20" s="46">
        <f>'школы юноши'!G213</f>
        <v>0.012429398148148148</v>
      </c>
      <c r="J20" s="43">
        <v>14</v>
      </c>
    </row>
    <row r="21" spans="2:10" ht="15.75">
      <c r="B21" s="55">
        <v>14</v>
      </c>
      <c r="C21" s="44">
        <f>'школы девушки'!G53</f>
        <v>0.017002314814814814</v>
      </c>
      <c r="D21" s="43">
        <v>15</v>
      </c>
      <c r="E21" s="60"/>
      <c r="F21" s="60">
        <v>670</v>
      </c>
      <c r="G21" s="42"/>
      <c r="H21" s="55">
        <v>14</v>
      </c>
      <c r="I21" s="46">
        <f>'школы юноши'!G53</f>
        <v>0.012653935185185186</v>
      </c>
      <c r="J21" s="43">
        <v>15</v>
      </c>
    </row>
    <row r="22" spans="2:10" ht="15.75">
      <c r="B22" s="55">
        <v>29</v>
      </c>
      <c r="C22" s="44">
        <f>'школы девушки'!G141</f>
        <v>0.017527777777777778</v>
      </c>
      <c r="D22" s="43">
        <v>16</v>
      </c>
      <c r="E22" s="60"/>
      <c r="F22" s="60">
        <v>285</v>
      </c>
      <c r="G22" s="42"/>
      <c r="H22" s="55">
        <v>46</v>
      </c>
      <c r="I22" s="46">
        <f>'школы юноши'!G253</f>
        <v>0.012827546296296297</v>
      </c>
      <c r="J22" s="43">
        <v>16</v>
      </c>
    </row>
    <row r="23" spans="2:10" ht="15.75">
      <c r="B23" s="55">
        <v>45</v>
      </c>
      <c r="C23" s="44">
        <f>'школы девушки'!G245</f>
        <v>0.018439814814814815</v>
      </c>
      <c r="D23" s="43">
        <v>17</v>
      </c>
      <c r="E23" s="60"/>
      <c r="F23" s="60">
        <v>461</v>
      </c>
      <c r="G23" s="42"/>
      <c r="H23" s="55">
        <v>52</v>
      </c>
      <c r="I23" s="46">
        <f>'школы юноши'!G301</f>
        <v>0.013297453703703704</v>
      </c>
      <c r="J23" s="43">
        <v>17</v>
      </c>
    </row>
    <row r="24" spans="2:10" ht="15.75">
      <c r="B24" s="55">
        <v>46</v>
      </c>
      <c r="C24" s="44">
        <f>'школы девушки'!G253</f>
        <v>0.019439814814814813</v>
      </c>
      <c r="D24" s="43">
        <v>18</v>
      </c>
      <c r="E24" s="60"/>
      <c r="F24" s="60">
        <v>730</v>
      </c>
      <c r="G24" s="42"/>
      <c r="H24" s="55">
        <v>42</v>
      </c>
      <c r="I24" s="46">
        <f>'школы юноши'!G221</f>
        <v>0.013791666666666669</v>
      </c>
      <c r="J24" s="43">
        <v>18</v>
      </c>
    </row>
    <row r="25" spans="2:10" ht="15.75">
      <c r="B25" s="55">
        <v>42</v>
      </c>
      <c r="C25" s="44" t="s">
        <v>36</v>
      </c>
      <c r="D25" s="43">
        <v>19</v>
      </c>
      <c r="E25" s="60"/>
      <c r="F25" s="60">
        <v>597</v>
      </c>
      <c r="G25" s="42"/>
      <c r="H25" s="55">
        <v>28</v>
      </c>
      <c r="I25" s="46">
        <f>'школы юноши'!G133</f>
        <v>0.014097222222222221</v>
      </c>
      <c r="J25" s="43">
        <v>19</v>
      </c>
    </row>
    <row r="26" spans="2:10" ht="15.75">
      <c r="B26" s="55">
        <v>20</v>
      </c>
      <c r="C26" s="44">
        <f>'школы девушки'!G85</f>
        <v>200.00861111111112</v>
      </c>
      <c r="D26" s="43">
        <v>20</v>
      </c>
      <c r="E26" s="60"/>
      <c r="F26" s="60">
        <v>519</v>
      </c>
      <c r="G26" s="42"/>
      <c r="H26" s="55">
        <v>29</v>
      </c>
      <c r="I26" s="46">
        <f>'школы юноши'!G141</f>
        <v>0.01442361111111111</v>
      </c>
      <c r="J26" s="43">
        <v>20</v>
      </c>
    </row>
    <row r="27" spans="2:10" ht="15.75">
      <c r="B27" s="55">
        <v>39</v>
      </c>
      <c r="C27" s="44">
        <f>'школы девушки'!G197</f>
      </c>
      <c r="D27" s="43"/>
      <c r="E27" s="60"/>
      <c r="F27" s="60">
        <v>742</v>
      </c>
      <c r="G27" s="42"/>
      <c r="H27" s="55">
        <v>18</v>
      </c>
      <c r="I27" s="44">
        <f>'школы юноши'!G69</f>
        <v>0.01528125</v>
      </c>
      <c r="J27" s="43">
        <v>21</v>
      </c>
    </row>
    <row r="28" spans="2:10" ht="15.75">
      <c r="B28" s="55">
        <v>58</v>
      </c>
      <c r="C28" s="44">
        <f>'школы девушки'!G333</f>
      </c>
      <c r="D28" s="43"/>
      <c r="E28" s="60"/>
      <c r="F28" s="60">
        <v>162</v>
      </c>
      <c r="G28" s="42"/>
      <c r="H28" s="55">
        <v>58</v>
      </c>
      <c r="I28" s="44">
        <f>'школы юноши'!G333</f>
      </c>
      <c r="J28" s="43"/>
    </row>
    <row r="29" spans="2:10" ht="15.75">
      <c r="B29" s="55">
        <v>63</v>
      </c>
      <c r="C29" s="44">
        <f>'школы девушки'!G349</f>
      </c>
      <c r="D29" s="43"/>
      <c r="E29" s="60"/>
      <c r="F29" s="60">
        <v>124</v>
      </c>
      <c r="G29" s="42"/>
      <c r="H29" s="55">
        <v>63</v>
      </c>
      <c r="I29" s="44">
        <f>'школы юноши'!G349</f>
      </c>
      <c r="J29" s="43"/>
    </row>
    <row r="30" spans="2:10" ht="15.75">
      <c r="B30" s="55">
        <v>51</v>
      </c>
      <c r="C30" s="44">
        <f>'школы девушки'!G293</f>
      </c>
      <c r="D30" s="43"/>
      <c r="E30" s="60"/>
      <c r="F30" s="60">
        <v>244</v>
      </c>
      <c r="G30" s="42"/>
      <c r="H30" s="55">
        <v>51</v>
      </c>
      <c r="I30" s="46">
        <f>'школы юноши'!G293</f>
      </c>
      <c r="J30" s="43"/>
    </row>
    <row r="31" spans="2:10" ht="15.75">
      <c r="B31" s="55">
        <v>55</v>
      </c>
      <c r="C31" s="46">
        <f>'школы девушки'!G317</f>
      </c>
      <c r="D31" s="43"/>
      <c r="E31" s="60"/>
      <c r="F31" s="60">
        <v>250</v>
      </c>
      <c r="G31" s="42"/>
      <c r="H31" s="55">
        <v>55</v>
      </c>
      <c r="I31" s="46">
        <f>'школы юноши'!G317</f>
      </c>
      <c r="J31" s="43"/>
    </row>
    <row r="32" spans="2:10" ht="15.75">
      <c r="B32" s="55" t="s">
        <v>14</v>
      </c>
      <c r="C32" s="44">
        <f>'школы девушки'!G373</f>
      </c>
      <c r="D32" s="43"/>
      <c r="E32" s="60"/>
      <c r="F32" s="60">
        <v>365</v>
      </c>
      <c r="G32" s="42"/>
      <c r="H32" s="55" t="s">
        <v>14</v>
      </c>
      <c r="I32" s="44">
        <f>'школы юноши'!G373</f>
      </c>
      <c r="J32" s="43"/>
    </row>
    <row r="33" spans="2:10" ht="15.75">
      <c r="B33" s="55">
        <v>75</v>
      </c>
      <c r="C33" s="46">
        <f>'школы девушки'!G365</f>
      </c>
      <c r="D33" s="43"/>
      <c r="E33" s="60"/>
      <c r="F33" s="60">
        <v>495</v>
      </c>
      <c r="G33" s="42"/>
      <c r="H33" s="55">
        <v>75</v>
      </c>
      <c r="I33" s="46">
        <f>'школы юноши'!G365</f>
      </c>
      <c r="J33" s="43"/>
    </row>
    <row r="34" spans="5:7" ht="15">
      <c r="E34" s="60"/>
      <c r="F34" s="60">
        <v>630</v>
      </c>
      <c r="G34" s="42"/>
    </row>
  </sheetData>
  <sheetProtection sheet="1" selectLockedCells="1" selectUnlockedCells="1"/>
  <autoFilter ref="H6:J6">
    <sortState ref="H7:J34">
      <sortCondition sortBy="value" ref="I7:I34"/>
    </sortState>
  </autoFilter>
  <mergeCells count="4">
    <mergeCell ref="B1:J1"/>
    <mergeCell ref="H3:J3"/>
    <mergeCell ref="B5:D5"/>
    <mergeCell ref="H5:J5"/>
  </mergeCells>
  <printOptions/>
  <pageMargins left="0.1968503937007874" right="0.1968503937007874" top="0.1968503937007874" bottom="0.1968503937007874" header="0" footer="0"/>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theme="5" tint="0.5999900102615356"/>
  </sheetPr>
  <dimension ref="A1:J27"/>
  <sheetViews>
    <sheetView tabSelected="1" zoomScalePageLayoutView="0" workbookViewId="0" topLeftCell="A1">
      <selection activeCell="B1" sqref="B1:J1"/>
    </sheetView>
  </sheetViews>
  <sheetFormatPr defaultColWidth="9.140625" defaultRowHeight="15"/>
  <cols>
    <col min="1" max="1" width="7.140625" style="0" customWidth="1"/>
    <col min="2" max="2" width="10.7109375" style="0" customWidth="1"/>
    <col min="3" max="3" width="18.57421875" style="0" customWidth="1"/>
    <col min="5" max="5" width="3.140625" style="0" customWidth="1"/>
    <col min="6" max="6" width="0" style="0" hidden="1" customWidth="1"/>
    <col min="7" max="7" width="3.140625" style="0" customWidth="1"/>
    <col min="8" max="8" width="10.7109375" style="0" customWidth="1"/>
    <col min="9" max="9" width="18.57421875" style="0" customWidth="1"/>
  </cols>
  <sheetData>
    <row r="1" spans="1:10" ht="29.25" customHeight="1">
      <c r="A1" s="56"/>
      <c r="B1" s="76" t="s">
        <v>39</v>
      </c>
      <c r="C1" s="76"/>
      <c r="D1" s="76"/>
      <c r="E1" s="76"/>
      <c r="F1" s="76"/>
      <c r="G1" s="76"/>
      <c r="H1" s="76"/>
      <c r="I1" s="76"/>
      <c r="J1" s="76"/>
    </row>
    <row r="2" ht="7.5" customHeight="1"/>
    <row r="3" spans="8:10" ht="15">
      <c r="H3" s="75" t="s">
        <v>37</v>
      </c>
      <c r="I3" s="75"/>
      <c r="J3" s="75"/>
    </row>
    <row r="4" ht="5.25" customHeight="1"/>
    <row r="5" spans="2:10" ht="9.75" customHeight="1">
      <c r="B5" s="73" t="s">
        <v>26</v>
      </c>
      <c r="C5" s="73"/>
      <c r="D5" s="73"/>
      <c r="H5" s="74" t="s">
        <v>27</v>
      </c>
      <c r="I5" s="74"/>
      <c r="J5" s="74"/>
    </row>
    <row r="6" spans="2:10" ht="16.5" customHeight="1">
      <c r="B6" s="45" t="s">
        <v>24</v>
      </c>
      <c r="C6" s="45" t="s">
        <v>25</v>
      </c>
      <c r="D6" s="45" t="s">
        <v>28</v>
      </c>
      <c r="E6" s="59"/>
      <c r="F6" s="59"/>
      <c r="G6" s="42"/>
      <c r="H6" s="45" t="s">
        <v>24</v>
      </c>
      <c r="I6" s="45" t="s">
        <v>25</v>
      </c>
      <c r="J6" s="45" t="s">
        <v>28</v>
      </c>
    </row>
    <row r="7" spans="2:10" ht="15.75">
      <c r="B7" s="55">
        <v>12</v>
      </c>
      <c r="C7" s="44">
        <f>'школы девушки'!G45</f>
        <v>0.011763888888888888</v>
      </c>
      <c r="D7" s="43">
        <v>1</v>
      </c>
      <c r="E7" s="60"/>
      <c r="F7" s="60">
        <v>1277</v>
      </c>
      <c r="G7" s="42"/>
      <c r="H7" s="55">
        <v>56</v>
      </c>
      <c r="I7" s="46">
        <f>'школы юноши'!G325</f>
        <v>0.010667824074074074</v>
      </c>
      <c r="J7" s="43">
        <v>1</v>
      </c>
    </row>
    <row r="8" spans="2:10" ht="15.75">
      <c r="B8" s="55">
        <v>9</v>
      </c>
      <c r="C8" s="44">
        <f>'школы девушки'!G21</f>
        <v>0.011784722222222224</v>
      </c>
      <c r="D8" s="43">
        <v>2</v>
      </c>
      <c r="E8" s="60"/>
      <c r="F8" s="60">
        <v>1361</v>
      </c>
      <c r="G8" s="42"/>
      <c r="H8" s="55">
        <v>19</v>
      </c>
      <c r="I8" s="46">
        <f>'школы юноши'!G77</f>
        <v>0.010819444444444444</v>
      </c>
      <c r="J8" s="43">
        <v>2</v>
      </c>
    </row>
    <row r="9" spans="2:10" ht="15.75">
      <c r="B9" s="55">
        <v>30</v>
      </c>
      <c r="C9" s="44">
        <f>'школы девушки'!G149</f>
        <v>0.012662037037037036</v>
      </c>
      <c r="D9" s="43">
        <v>3</v>
      </c>
      <c r="E9" s="60"/>
      <c r="F9" s="60">
        <v>881</v>
      </c>
      <c r="G9" s="42"/>
      <c r="H9" s="55">
        <v>9</v>
      </c>
      <c r="I9" s="46">
        <f>'школы юноши'!G21</f>
        <v>0.011056712962962963</v>
      </c>
      <c r="J9" s="43">
        <v>3</v>
      </c>
    </row>
    <row r="10" spans="2:10" ht="15.75">
      <c r="B10" s="55">
        <v>48</v>
      </c>
      <c r="C10" s="44">
        <f>'школы девушки'!G269</f>
        <v>0.013317129629629632</v>
      </c>
      <c r="D10" s="43">
        <v>4</v>
      </c>
      <c r="E10" s="60"/>
      <c r="F10" s="60">
        <v>1801</v>
      </c>
      <c r="G10" s="42"/>
      <c r="H10" s="55">
        <v>47</v>
      </c>
      <c r="I10" s="46">
        <f>'школы юноши'!G261</f>
        <v>0.011063657407407406</v>
      </c>
      <c r="J10" s="43">
        <v>4</v>
      </c>
    </row>
    <row r="11" spans="2:10" ht="15.75">
      <c r="B11" s="55">
        <v>5</v>
      </c>
      <c r="C11" s="44">
        <f>'школы девушки'!G5</f>
        <v>0.013341435185185185</v>
      </c>
      <c r="D11" s="43">
        <v>5</v>
      </c>
      <c r="E11" s="60"/>
      <c r="F11" s="60">
        <v>1089</v>
      </c>
      <c r="G11" s="42"/>
      <c r="H11" s="55">
        <v>12</v>
      </c>
      <c r="I11" s="46">
        <f>'школы юноши'!G45</f>
        <v>0.011075231481481481</v>
      </c>
      <c r="J11" s="43">
        <v>5</v>
      </c>
    </row>
    <row r="12" spans="2:10" ht="15.75">
      <c r="B12" s="55">
        <v>32</v>
      </c>
      <c r="C12" s="44">
        <f>'школы девушки'!G165</f>
        <v>0.013376157407407408</v>
      </c>
      <c r="D12" s="43">
        <v>6</v>
      </c>
      <c r="E12" s="60"/>
      <c r="F12" s="60">
        <v>958</v>
      </c>
      <c r="G12" s="42"/>
      <c r="H12" s="55">
        <v>30</v>
      </c>
      <c r="I12" s="46">
        <f>'школы юноши'!G149</f>
        <v>0.011334490740740742</v>
      </c>
      <c r="J12" s="43">
        <v>6</v>
      </c>
    </row>
    <row r="13" spans="2:10" ht="15.75">
      <c r="B13" s="55">
        <v>19</v>
      </c>
      <c r="C13" s="44">
        <f>'школы девушки'!G77</f>
        <v>0.013384259259259259</v>
      </c>
      <c r="D13" s="43">
        <v>7</v>
      </c>
      <c r="E13" s="60"/>
      <c r="F13" s="60">
        <v>1029</v>
      </c>
      <c r="G13" s="42"/>
      <c r="H13" s="55">
        <v>50</v>
      </c>
      <c r="I13" s="46">
        <f>'школы юноши'!G285</f>
        <v>0.011410879629629628</v>
      </c>
      <c r="J13" s="43">
        <v>7</v>
      </c>
    </row>
    <row r="14" spans="2:10" ht="15.75">
      <c r="B14" s="55">
        <v>56</v>
      </c>
      <c r="C14" s="44">
        <f>'школы девушки'!G325</f>
        <v>0.013575231481481483</v>
      </c>
      <c r="D14" s="43">
        <v>8</v>
      </c>
      <c r="E14" s="60"/>
      <c r="F14" s="60">
        <v>916</v>
      </c>
      <c r="G14" s="42"/>
      <c r="H14" s="55">
        <v>24</v>
      </c>
      <c r="I14" s="46">
        <f>'школы юноши'!G109</f>
        <v>0.011552083333333334</v>
      </c>
      <c r="J14" s="43">
        <v>8</v>
      </c>
    </row>
    <row r="15" spans="2:10" ht="15.75">
      <c r="B15" s="55">
        <v>27</v>
      </c>
      <c r="C15" s="44">
        <f>'школы девушки'!G125</f>
        <v>0.013797453703703704</v>
      </c>
      <c r="D15" s="43">
        <v>9</v>
      </c>
      <c r="E15" s="60"/>
      <c r="F15" s="60">
        <v>1174</v>
      </c>
      <c r="G15" s="42"/>
      <c r="H15" s="55">
        <v>31</v>
      </c>
      <c r="I15" s="46">
        <f>'школы юноши'!G157</f>
        <v>0.011712962962962963</v>
      </c>
      <c r="J15" s="43">
        <v>9</v>
      </c>
    </row>
    <row r="16" spans="2:10" ht="15.75">
      <c r="B16" s="55">
        <v>47</v>
      </c>
      <c r="C16" s="44">
        <f>'школы девушки'!G261</f>
        <v>0.01400462962962963</v>
      </c>
      <c r="D16" s="43">
        <v>10</v>
      </c>
      <c r="E16" s="60"/>
      <c r="F16" s="60">
        <v>1238</v>
      </c>
      <c r="G16" s="42"/>
      <c r="H16" s="55">
        <v>5</v>
      </c>
      <c r="I16" s="46">
        <f>'школы юноши'!G5</f>
        <v>0.011809027777777776</v>
      </c>
      <c r="J16" s="43">
        <v>10</v>
      </c>
    </row>
    <row r="17" spans="2:10" ht="15.75">
      <c r="B17" s="55">
        <v>22</v>
      </c>
      <c r="C17" s="44">
        <f>'школы девушки'!G93</f>
        <v>0.014130787037037037</v>
      </c>
      <c r="D17" s="43">
        <v>11</v>
      </c>
      <c r="E17" s="60"/>
      <c r="F17" s="60">
        <v>918</v>
      </c>
      <c r="G17" s="42"/>
      <c r="H17" s="55">
        <v>48</v>
      </c>
      <c r="I17" s="46">
        <f>'школы юноши'!G269</f>
        <v>0.011813657407407408</v>
      </c>
      <c r="J17" s="43">
        <v>11</v>
      </c>
    </row>
    <row r="18" spans="2:10" ht="15.75">
      <c r="B18" s="61">
        <v>11</v>
      </c>
      <c r="C18" s="44">
        <f>'школы девушки'!G37</f>
        <v>0.014340277777777778</v>
      </c>
      <c r="D18" s="43">
        <v>12</v>
      </c>
      <c r="E18" s="60"/>
      <c r="F18" s="60">
        <v>798</v>
      </c>
      <c r="G18" s="42"/>
      <c r="H18" s="55">
        <v>32</v>
      </c>
      <c r="I18" s="46">
        <f>'школы юноши'!G165</f>
        <v>0.011814814814814814</v>
      </c>
      <c r="J18" s="43">
        <v>12</v>
      </c>
    </row>
    <row r="19" spans="2:10" ht="15.75">
      <c r="B19" s="55">
        <v>44</v>
      </c>
      <c r="C19" s="44">
        <f>'школы девушки'!G237</f>
        <v>0.01454050925925926</v>
      </c>
      <c r="D19" s="43">
        <v>13</v>
      </c>
      <c r="E19" s="60"/>
      <c r="F19" s="60">
        <v>1079</v>
      </c>
      <c r="G19" s="42"/>
      <c r="H19" s="55">
        <v>44</v>
      </c>
      <c r="I19" s="46">
        <f>'школы юноши'!G237</f>
        <v>0.011975694444444443</v>
      </c>
      <c r="J19" s="43">
        <v>13</v>
      </c>
    </row>
    <row r="20" spans="2:10" ht="15.75">
      <c r="B20" s="55">
        <v>24</v>
      </c>
      <c r="C20" s="44">
        <f>'школы девушки'!G109</f>
        <v>0.01460648148148148</v>
      </c>
      <c r="D20" s="43">
        <v>14</v>
      </c>
      <c r="E20" s="60"/>
      <c r="F20" s="60">
        <v>947</v>
      </c>
      <c r="G20" s="42"/>
      <c r="H20" s="55">
        <v>27</v>
      </c>
      <c r="I20" s="46">
        <f>'школы юноши'!G125</f>
        <v>0.012112268518518519</v>
      </c>
      <c r="J20" s="43">
        <v>14</v>
      </c>
    </row>
    <row r="21" spans="2:10" ht="15.75">
      <c r="B21" s="55">
        <v>26</v>
      </c>
      <c r="C21" s="44">
        <f>'школы девушки'!G117</f>
        <v>0.01503935185185185</v>
      </c>
      <c r="D21" s="43">
        <v>15</v>
      </c>
      <c r="E21" s="60"/>
      <c r="F21" s="60">
        <v>996</v>
      </c>
      <c r="G21" s="42"/>
      <c r="H21" s="55">
        <v>11</v>
      </c>
      <c r="I21" s="46">
        <f>'школы юноши'!G37</f>
        <v>0.01217939814814815</v>
      </c>
      <c r="J21" s="43">
        <v>15</v>
      </c>
    </row>
    <row r="22" spans="2:10" ht="15.75">
      <c r="B22" s="55">
        <v>50</v>
      </c>
      <c r="C22" s="44">
        <f>'школы девушки'!G285</f>
        <v>0.015077546296296297</v>
      </c>
      <c r="D22" s="43">
        <v>16</v>
      </c>
      <c r="E22" s="60"/>
      <c r="F22" s="60">
        <v>1812</v>
      </c>
      <c r="G22" s="42"/>
      <c r="H22" s="55">
        <v>40</v>
      </c>
      <c r="I22" s="44">
        <f>'школы юноши'!G205</f>
        <v>0.012319444444444445</v>
      </c>
      <c r="J22" s="43">
        <v>16</v>
      </c>
    </row>
    <row r="23" spans="2:10" ht="15.75">
      <c r="B23" s="55">
        <v>40</v>
      </c>
      <c r="C23" s="44">
        <f>'школы девушки'!G205</f>
        <v>0.015085648148148148</v>
      </c>
      <c r="D23" s="43">
        <v>17</v>
      </c>
      <c r="E23" s="60"/>
      <c r="F23" s="60">
        <v>1326</v>
      </c>
      <c r="G23" s="42"/>
      <c r="H23" s="55">
        <v>7</v>
      </c>
      <c r="I23" s="46">
        <f>'школы юноши'!G13</f>
        <v>0.012657407407407409</v>
      </c>
      <c r="J23" s="43">
        <v>17</v>
      </c>
    </row>
    <row r="24" spans="2:10" ht="15.75">
      <c r="B24" s="55">
        <v>31</v>
      </c>
      <c r="C24" s="44">
        <f>'школы девушки'!G157</f>
        <v>0.015760416666666666</v>
      </c>
      <c r="D24" s="43">
        <v>18</v>
      </c>
      <c r="E24" s="60"/>
      <c r="F24" s="60">
        <v>1226</v>
      </c>
      <c r="G24" s="42"/>
      <c r="H24" s="55">
        <v>22</v>
      </c>
      <c r="I24" s="46">
        <f>'школы юноши'!G93</f>
        <v>0.01294212962962963</v>
      </c>
      <c r="J24" s="43">
        <v>18</v>
      </c>
    </row>
    <row r="25" spans="2:10" ht="15.75">
      <c r="B25" s="55">
        <v>7</v>
      </c>
      <c r="C25" s="44">
        <f>'школы девушки'!G13</f>
        <v>0.016089120370370368</v>
      </c>
      <c r="D25" s="43">
        <v>19</v>
      </c>
      <c r="E25" s="60"/>
      <c r="F25" s="60">
        <v>1016</v>
      </c>
      <c r="G25" s="42"/>
      <c r="H25" s="55">
        <v>38</v>
      </c>
      <c r="I25" s="46">
        <f>'школы юноши'!G189</f>
        <v>0.013537037037037037</v>
      </c>
      <c r="J25" s="43">
        <v>19</v>
      </c>
    </row>
    <row r="26" spans="2:10" ht="15.75">
      <c r="B26" s="55">
        <v>17</v>
      </c>
      <c r="C26" s="44">
        <f>'школы девушки'!G61</f>
        <v>0.016105324074074074</v>
      </c>
      <c r="D26" s="43">
        <v>20</v>
      </c>
      <c r="E26" s="60"/>
      <c r="F26" s="60">
        <v>1105</v>
      </c>
      <c r="G26" s="42"/>
      <c r="H26" s="55">
        <v>17</v>
      </c>
      <c r="I26" s="46">
        <f>'школы юноши'!G61</f>
        <v>0.013633101851851851</v>
      </c>
      <c r="J26" s="43">
        <v>20</v>
      </c>
    </row>
    <row r="27" spans="2:10" ht="15.75">
      <c r="B27" s="55">
        <v>38</v>
      </c>
      <c r="C27" s="44">
        <f>'школы девушки'!G189</f>
        <v>0.01739351851851852</v>
      </c>
      <c r="D27" s="43">
        <v>21</v>
      </c>
      <c r="H27" s="55">
        <v>26</v>
      </c>
      <c r="I27" s="46">
        <f>'школы юноши'!G117</f>
        <v>0.01384722222222222</v>
      </c>
      <c r="J27" s="43">
        <v>21</v>
      </c>
    </row>
  </sheetData>
  <sheetProtection sheet="1" selectLockedCells="1" selectUnlockedCells="1"/>
  <autoFilter ref="B6:D6">
    <sortState ref="B7:D27">
      <sortCondition sortBy="value" ref="C7:C27"/>
    </sortState>
  </autoFilter>
  <mergeCells count="4">
    <mergeCell ref="B1:J1"/>
    <mergeCell ref="H3:J3"/>
    <mergeCell ref="B5:D5"/>
    <mergeCell ref="H5:J5"/>
  </mergeCells>
  <printOptions/>
  <pageMargins left="0.1968503937007874" right="0.1968503937007874" top="0.1968503937007874" bottom="0.1968503937007874" header="0" footer="0"/>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theme="1"/>
  </sheetPr>
  <dimension ref="B2:H52"/>
  <sheetViews>
    <sheetView zoomScalePageLayoutView="0" workbookViewId="0" topLeftCell="A1">
      <selection activeCell="F40" sqref="F40"/>
    </sheetView>
  </sheetViews>
  <sheetFormatPr defaultColWidth="9.140625" defaultRowHeight="15"/>
  <cols>
    <col min="1" max="1" width="7.140625" style="0" customWidth="1"/>
    <col min="2" max="2" width="10.7109375" style="0" customWidth="1"/>
    <col min="3" max="3" width="18.57421875" style="0" customWidth="1"/>
    <col min="5" max="5" width="11.28125" style="0" customWidth="1"/>
    <col min="6" max="6" width="10.7109375" style="0" customWidth="1"/>
    <col min="7" max="7" width="18.57421875" style="0" customWidth="1"/>
  </cols>
  <sheetData>
    <row r="2" spans="2:8" ht="12" customHeight="1">
      <c r="B2" s="73" t="s">
        <v>26</v>
      </c>
      <c r="C2" s="73"/>
      <c r="D2" s="73"/>
      <c r="F2" s="74" t="s">
        <v>27</v>
      </c>
      <c r="G2" s="74"/>
      <c r="H2" s="74"/>
    </row>
    <row r="3" spans="2:8" ht="16.5" customHeight="1">
      <c r="B3" s="45" t="s">
        <v>24</v>
      </c>
      <c r="C3" s="45" t="s">
        <v>25</v>
      </c>
      <c r="D3" s="45" t="s">
        <v>28</v>
      </c>
      <c r="E3" s="42"/>
      <c r="F3" s="45" t="s">
        <v>24</v>
      </c>
      <c r="G3" s="45" t="s">
        <v>25</v>
      </c>
      <c r="H3" s="45" t="s">
        <v>28</v>
      </c>
    </row>
    <row r="4" spans="2:8" ht="12" customHeight="1">
      <c r="B4" s="43"/>
      <c r="C4" s="43"/>
      <c r="D4" s="43"/>
      <c r="E4" s="42"/>
      <c r="F4" s="43"/>
      <c r="G4" s="43"/>
      <c r="H4" s="43"/>
    </row>
    <row r="5" spans="2:8" ht="15">
      <c r="B5" s="45">
        <v>9</v>
      </c>
      <c r="C5" s="44">
        <f>'школы девушки'!G21</f>
        <v>0.011784722222222224</v>
      </c>
      <c r="D5" s="43">
        <v>1</v>
      </c>
      <c r="E5" s="42"/>
      <c r="F5" s="54">
        <v>5</v>
      </c>
      <c r="G5" s="46" t="e">
        <f>#REF!</f>
        <v>#REF!</v>
      </c>
      <c r="H5" s="43">
        <v>33</v>
      </c>
    </row>
    <row r="6" spans="2:8" ht="15">
      <c r="B6" s="45">
        <v>52</v>
      </c>
      <c r="C6" s="46">
        <f>'школы девушки'!G301</f>
        <v>0.01456712962962963</v>
      </c>
      <c r="D6" s="43">
        <v>2</v>
      </c>
      <c r="E6" s="42"/>
      <c r="F6" s="54">
        <v>7</v>
      </c>
      <c r="G6" s="46" t="e">
        <f>#REF!</f>
        <v>#REF!</v>
      </c>
      <c r="H6" s="43">
        <v>36</v>
      </c>
    </row>
    <row r="7" spans="2:8" ht="15">
      <c r="B7" s="45">
        <v>47</v>
      </c>
      <c r="C7" s="44">
        <f>'школы девушки'!G261</f>
        <v>0.01400462962962963</v>
      </c>
      <c r="D7" s="43">
        <v>3</v>
      </c>
      <c r="E7" s="42"/>
      <c r="F7" s="54">
        <v>9</v>
      </c>
      <c r="G7" s="46" t="e">
        <f>#REF!</f>
        <v>#REF!</v>
      </c>
      <c r="H7" s="43">
        <v>3</v>
      </c>
    </row>
    <row r="8" spans="2:8" ht="15">
      <c r="B8" s="45">
        <v>22</v>
      </c>
      <c r="C8" s="44">
        <f>'школы девушки'!G93</f>
        <v>0.014130787037037037</v>
      </c>
      <c r="D8" s="43">
        <v>4</v>
      </c>
      <c r="E8" s="42"/>
      <c r="F8" s="54">
        <v>10</v>
      </c>
      <c r="G8" s="46" t="e">
        <f>#REF!</f>
        <v>#REF!</v>
      </c>
      <c r="H8" s="43">
        <v>32</v>
      </c>
    </row>
    <row r="9" spans="2:8" ht="15">
      <c r="B9" s="45">
        <v>41</v>
      </c>
      <c r="C9" s="44">
        <f>'школы девушки'!G213</f>
        <v>0.012877314814814815</v>
      </c>
      <c r="D9" s="43">
        <v>5</v>
      </c>
      <c r="E9" s="42"/>
      <c r="F9" s="54">
        <v>11</v>
      </c>
      <c r="G9" s="46" t="e">
        <f>#REF!</f>
        <v>#REF!</v>
      </c>
      <c r="H9" s="43">
        <v>11</v>
      </c>
    </row>
    <row r="10" spans="2:8" ht="15">
      <c r="B10" s="45">
        <v>23</v>
      </c>
      <c r="C10" s="44">
        <f>'школы девушки'!G101</f>
        <v>0.014326388888888889</v>
      </c>
      <c r="D10" s="43">
        <v>6</v>
      </c>
      <c r="E10" s="42"/>
      <c r="F10" s="54">
        <v>12</v>
      </c>
      <c r="G10" s="46" t="e">
        <f>#REF!</f>
        <v>#REF!</v>
      </c>
      <c r="H10" s="43">
        <v>6</v>
      </c>
    </row>
    <row r="11" spans="2:8" ht="15">
      <c r="B11" s="45">
        <v>12</v>
      </c>
      <c r="C11" s="44">
        <f>'школы девушки'!G45</f>
        <v>0.011763888888888888</v>
      </c>
      <c r="D11" s="43">
        <v>7</v>
      </c>
      <c r="E11" s="42"/>
      <c r="F11" s="54">
        <v>14</v>
      </c>
      <c r="G11" s="46" t="e">
        <f>#REF!</f>
        <v>#REF!</v>
      </c>
      <c r="H11" s="43">
        <v>40</v>
      </c>
    </row>
    <row r="12" spans="2:8" ht="15">
      <c r="B12" s="45">
        <v>27</v>
      </c>
      <c r="C12" s="44">
        <f>'школы девушки'!G125</f>
        <v>0.013797453703703704</v>
      </c>
      <c r="D12" s="43">
        <v>8</v>
      </c>
      <c r="E12" s="42"/>
      <c r="F12" s="54">
        <v>17</v>
      </c>
      <c r="G12" s="46" t="e">
        <f>#REF!</f>
        <v>#REF!</v>
      </c>
      <c r="H12" s="43">
        <v>29</v>
      </c>
    </row>
    <row r="13" spans="2:8" ht="15">
      <c r="B13" s="45">
        <v>56</v>
      </c>
      <c r="C13" s="44">
        <f>'школы девушки'!G325</f>
        <v>0.013575231481481483</v>
      </c>
      <c r="D13" s="43">
        <v>9</v>
      </c>
      <c r="E13" s="42"/>
      <c r="F13" s="45">
        <v>18</v>
      </c>
      <c r="G13" s="44" t="e">
        <f>#REF!</f>
        <v>#REF!</v>
      </c>
      <c r="H13" s="43"/>
    </row>
    <row r="14" spans="2:8" ht="15">
      <c r="B14" s="45">
        <v>45</v>
      </c>
      <c r="C14" s="44">
        <f>'школы девушки'!G245</f>
        <v>0.018439814814814815</v>
      </c>
      <c r="D14" s="43">
        <v>10</v>
      </c>
      <c r="E14" s="42"/>
      <c r="F14" s="54">
        <v>19</v>
      </c>
      <c r="G14" s="46" t="e">
        <f>#REF!</f>
        <v>#REF!</v>
      </c>
      <c r="H14" s="43">
        <v>17</v>
      </c>
    </row>
    <row r="15" spans="2:8" ht="15">
      <c r="B15" s="45">
        <v>67</v>
      </c>
      <c r="C15" s="44">
        <f>'школы девушки'!G357</f>
        <v>0.014858796296296297</v>
      </c>
      <c r="D15" s="43">
        <v>11</v>
      </c>
      <c r="E15" s="42"/>
      <c r="F15" s="54">
        <v>20</v>
      </c>
      <c r="G15" s="46" t="e">
        <f>#REF!</f>
        <v>#REF!</v>
      </c>
      <c r="H15" s="43">
        <v>16</v>
      </c>
    </row>
    <row r="16" spans="2:8" ht="15">
      <c r="B16" s="45" t="s">
        <v>20</v>
      </c>
      <c r="C16" s="44">
        <f>'школы девушки'!G381</f>
        <v>0.012775462962962962</v>
      </c>
      <c r="D16" s="43">
        <v>12</v>
      </c>
      <c r="E16" s="42"/>
      <c r="F16" s="54">
        <v>22</v>
      </c>
      <c r="G16" s="46" t="e">
        <f>#REF!</f>
        <v>#REF!</v>
      </c>
      <c r="H16" s="43">
        <v>8</v>
      </c>
    </row>
    <row r="17" spans="2:8" ht="15">
      <c r="B17" s="45">
        <v>44</v>
      </c>
      <c r="C17" s="44">
        <f>'школы девушки'!G237</f>
        <v>0.01454050925925926</v>
      </c>
      <c r="D17" s="43">
        <v>13</v>
      </c>
      <c r="E17" s="42"/>
      <c r="F17" s="54">
        <v>23</v>
      </c>
      <c r="G17" s="46" t="e">
        <f>#REF!</f>
        <v>#REF!</v>
      </c>
      <c r="H17" s="43">
        <v>7</v>
      </c>
    </row>
    <row r="18" spans="2:8" ht="15">
      <c r="B18" s="45">
        <v>48</v>
      </c>
      <c r="C18" s="44">
        <f>'школы девушки'!G269</f>
        <v>0.013317129629629632</v>
      </c>
      <c r="D18" s="43">
        <v>14</v>
      </c>
      <c r="E18" s="42"/>
      <c r="F18" s="54">
        <v>24</v>
      </c>
      <c r="G18" s="46" t="e">
        <f>#REF!</f>
        <v>#REF!</v>
      </c>
      <c r="H18" s="43">
        <v>21</v>
      </c>
    </row>
    <row r="19" spans="2:8" ht="15">
      <c r="B19" s="45">
        <v>39</v>
      </c>
      <c r="C19" s="44">
        <f>'школы девушки'!G197</f>
      </c>
      <c r="D19" s="43">
        <v>15</v>
      </c>
      <c r="E19" s="42"/>
      <c r="F19" s="54">
        <v>26</v>
      </c>
      <c r="G19" s="46" t="e">
        <f>#REF!</f>
        <v>#REF!</v>
      </c>
      <c r="H19" s="43">
        <v>10</v>
      </c>
    </row>
    <row r="20" spans="2:8" ht="15">
      <c r="B20" s="45">
        <v>51</v>
      </c>
      <c r="C20" s="44">
        <f>'школы девушки'!G293</f>
      </c>
      <c r="D20" s="43">
        <v>16</v>
      </c>
      <c r="E20" s="42"/>
      <c r="F20" s="54">
        <v>27</v>
      </c>
      <c r="G20" s="46" t="e">
        <f>#REF!</f>
        <v>#REF!</v>
      </c>
      <c r="H20" s="43">
        <v>2</v>
      </c>
    </row>
    <row r="21" spans="2:8" ht="15">
      <c r="B21" s="45">
        <v>49</v>
      </c>
      <c r="C21" s="44">
        <f>'школы девушки'!G277</f>
        <v>0.012965277777777779</v>
      </c>
      <c r="D21" s="43">
        <v>17</v>
      </c>
      <c r="E21" s="42"/>
      <c r="F21" s="54">
        <v>28</v>
      </c>
      <c r="G21" s="46" t="e">
        <f>#REF!</f>
        <v>#REF!</v>
      </c>
      <c r="H21" s="43">
        <v>35</v>
      </c>
    </row>
    <row r="22" spans="2:8" ht="15">
      <c r="B22" s="45">
        <v>31</v>
      </c>
      <c r="C22" s="44">
        <f>'школы девушки'!G157</f>
        <v>0.015760416666666666</v>
      </c>
      <c r="D22" s="43">
        <v>18</v>
      </c>
      <c r="E22" s="42"/>
      <c r="F22" s="54">
        <v>29</v>
      </c>
      <c r="G22" s="46" t="e">
        <f>#REF!</f>
        <v>#REF!</v>
      </c>
      <c r="H22" s="43">
        <v>24</v>
      </c>
    </row>
    <row r="23" spans="2:8" ht="15">
      <c r="B23" s="45">
        <v>11</v>
      </c>
      <c r="C23" s="44">
        <f>'школы девушки'!G37</f>
        <v>0.014340277777777778</v>
      </c>
      <c r="D23" s="43">
        <v>19</v>
      </c>
      <c r="E23" s="42"/>
      <c r="F23" s="45">
        <v>30</v>
      </c>
      <c r="G23" s="46" t="e">
        <f>#REF!</f>
        <v>#REF!</v>
      </c>
      <c r="H23" s="43">
        <v>28</v>
      </c>
    </row>
    <row r="24" spans="2:8" ht="15">
      <c r="B24" s="45">
        <v>28</v>
      </c>
      <c r="C24" s="44">
        <f>'школы девушки'!G133</f>
        <v>0.014222222222222223</v>
      </c>
      <c r="D24" s="43">
        <v>20</v>
      </c>
      <c r="E24" s="42"/>
      <c r="F24" s="54">
        <v>31</v>
      </c>
      <c r="G24" s="46" t="e">
        <f>#REF!</f>
        <v>#REF!</v>
      </c>
      <c r="H24" s="43">
        <v>4</v>
      </c>
    </row>
    <row r="25" spans="2:8" ht="15">
      <c r="B25" s="45">
        <v>75</v>
      </c>
      <c r="C25" s="46">
        <f>'школы девушки'!G365</f>
      </c>
      <c r="D25" s="43">
        <v>21</v>
      </c>
      <c r="E25" s="42"/>
      <c r="F25" s="54">
        <v>32</v>
      </c>
      <c r="G25" s="46" t="e">
        <f>#REF!</f>
        <v>#REF!</v>
      </c>
      <c r="H25" s="43">
        <v>18</v>
      </c>
    </row>
    <row r="26" spans="2:8" ht="15">
      <c r="B26" s="45">
        <v>55</v>
      </c>
      <c r="C26" s="46">
        <f>'школы девушки'!G317</f>
      </c>
      <c r="D26" s="43">
        <v>22</v>
      </c>
      <c r="E26" s="42"/>
      <c r="F26" s="54">
        <v>34</v>
      </c>
      <c r="G26" s="46" t="e">
        <f>#REF!</f>
        <v>#REF!</v>
      </c>
      <c r="H26" s="43">
        <v>41</v>
      </c>
    </row>
    <row r="27" spans="2:8" ht="15">
      <c r="B27" s="45">
        <v>29</v>
      </c>
      <c r="C27" s="44">
        <f>'школы девушки'!G141</f>
        <v>0.017527777777777778</v>
      </c>
      <c r="D27" s="43">
        <v>23</v>
      </c>
      <c r="E27" s="42"/>
      <c r="F27" s="54">
        <v>36</v>
      </c>
      <c r="G27" s="46" t="e">
        <f>#REF!</f>
        <v>#REF!</v>
      </c>
      <c r="H27" s="43">
        <v>38</v>
      </c>
    </row>
    <row r="28" spans="2:8" ht="15">
      <c r="B28" s="45">
        <v>32</v>
      </c>
      <c r="C28" s="44">
        <f>'школы девушки'!G165</f>
        <v>0.013376157407407408</v>
      </c>
      <c r="D28" s="43">
        <v>24</v>
      </c>
      <c r="E28" s="42"/>
      <c r="F28" s="54">
        <v>38</v>
      </c>
      <c r="G28" s="46" t="e">
        <f>#REF!</f>
        <v>#REF!</v>
      </c>
      <c r="H28" s="43">
        <v>13</v>
      </c>
    </row>
    <row r="29" spans="2:8" ht="15">
      <c r="B29" s="45">
        <v>10</v>
      </c>
      <c r="C29" s="44">
        <f>'школы девушки'!G29</f>
        <v>0.015600694444444443</v>
      </c>
      <c r="D29" s="43">
        <v>25</v>
      </c>
      <c r="E29" s="42"/>
      <c r="F29" s="54">
        <v>39</v>
      </c>
      <c r="G29" s="46" t="e">
        <f>#REF!</f>
        <v>#REF!</v>
      </c>
      <c r="H29" s="43">
        <v>25</v>
      </c>
    </row>
    <row r="30" spans="2:8" ht="15">
      <c r="B30" s="45">
        <v>7</v>
      </c>
      <c r="C30" s="44">
        <f>'школы девушки'!G13</f>
        <v>0.016089120370370368</v>
      </c>
      <c r="D30" s="43">
        <v>26</v>
      </c>
      <c r="E30" s="42"/>
      <c r="F30" s="45">
        <v>40</v>
      </c>
      <c r="G30" s="44" t="e">
        <f>#REF!</f>
        <v>#REF!</v>
      </c>
      <c r="H30" s="43"/>
    </row>
    <row r="31" spans="2:8" ht="15">
      <c r="B31" s="45">
        <v>43</v>
      </c>
      <c r="C31" s="44">
        <f>'школы девушки'!G229</f>
        <v>0.012570601851851854</v>
      </c>
      <c r="D31" s="43">
        <v>27</v>
      </c>
      <c r="E31" s="42"/>
      <c r="F31" s="54">
        <v>41</v>
      </c>
      <c r="G31" s="46" t="e">
        <f>#REF!</f>
        <v>#REF!</v>
      </c>
      <c r="H31" s="43">
        <v>12</v>
      </c>
    </row>
    <row r="32" spans="2:8" ht="15">
      <c r="B32" s="45">
        <v>19</v>
      </c>
      <c r="C32" s="44">
        <f>'школы девушки'!G77</f>
        <v>0.013384259259259259</v>
      </c>
      <c r="D32" s="43">
        <v>28</v>
      </c>
      <c r="E32" s="42"/>
      <c r="F32" s="54">
        <v>42</v>
      </c>
      <c r="G32" s="46" t="e">
        <f>#REF!</f>
        <v>#REF!</v>
      </c>
      <c r="H32" s="43">
        <v>22</v>
      </c>
    </row>
    <row r="33" spans="2:8" ht="15">
      <c r="B33" s="45">
        <v>14</v>
      </c>
      <c r="C33" s="44">
        <f>'школы девушки'!G53</f>
        <v>0.017002314814814814</v>
      </c>
      <c r="D33" s="43">
        <v>29</v>
      </c>
      <c r="E33" s="42"/>
      <c r="F33" s="54">
        <v>43</v>
      </c>
      <c r="G33" s="46" t="e">
        <f>#REF!</f>
        <v>#REF!</v>
      </c>
      <c r="H33" s="43">
        <v>31</v>
      </c>
    </row>
    <row r="34" spans="2:8" ht="15">
      <c r="B34" s="45">
        <v>59</v>
      </c>
      <c r="C34" s="44">
        <f>'школы девушки'!G341</f>
        <v>0.013454861111111112</v>
      </c>
      <c r="D34" s="43">
        <v>30</v>
      </c>
      <c r="E34" s="42"/>
      <c r="F34" s="54">
        <v>44</v>
      </c>
      <c r="G34" s="46" t="e">
        <f>#REF!</f>
        <v>#REF!</v>
      </c>
      <c r="H34" s="43">
        <v>39</v>
      </c>
    </row>
    <row r="35" spans="2:8" ht="15">
      <c r="B35" s="45">
        <v>30</v>
      </c>
      <c r="C35" s="44">
        <f>'школы девушки'!G149</f>
        <v>0.012662037037037036</v>
      </c>
      <c r="D35" s="43">
        <v>31</v>
      </c>
      <c r="E35" s="42"/>
      <c r="F35" s="54">
        <v>45</v>
      </c>
      <c r="G35" s="46" t="e">
        <f>#REF!</f>
        <v>#REF!</v>
      </c>
      <c r="H35" s="43">
        <v>5</v>
      </c>
    </row>
    <row r="36" spans="2:8" ht="15">
      <c r="B36" s="45">
        <v>42</v>
      </c>
      <c r="C36" s="44">
        <f>'школы девушки'!G221</f>
      </c>
      <c r="D36" s="43">
        <v>32</v>
      </c>
      <c r="E36" s="42"/>
      <c r="F36" s="54">
        <v>46</v>
      </c>
      <c r="G36" s="46" t="e">
        <f>#REF!</f>
        <v>#REF!</v>
      </c>
      <c r="H36" s="43">
        <v>42</v>
      </c>
    </row>
    <row r="37" spans="2:8" ht="15">
      <c r="B37" s="45">
        <v>50</v>
      </c>
      <c r="C37" s="44">
        <f>'школы девушки'!G285</f>
        <v>0.015077546296296297</v>
      </c>
      <c r="D37" s="43">
        <v>33</v>
      </c>
      <c r="E37" s="42"/>
      <c r="F37" s="54">
        <v>47</v>
      </c>
      <c r="G37" s="46" t="e">
        <f>#REF!</f>
        <v>#REF!</v>
      </c>
      <c r="H37" s="43">
        <v>1</v>
      </c>
    </row>
    <row r="38" spans="2:8" ht="15">
      <c r="B38" s="45">
        <v>5</v>
      </c>
      <c r="C38" s="44">
        <f>'школы девушки'!G5</f>
        <v>0.013341435185185185</v>
      </c>
      <c r="D38" s="43">
        <v>34</v>
      </c>
      <c r="E38" s="42"/>
      <c r="F38" s="54">
        <v>48</v>
      </c>
      <c r="G38" s="46" t="e">
        <f>#REF!</f>
        <v>#REF!</v>
      </c>
      <c r="H38" s="43">
        <v>14</v>
      </c>
    </row>
    <row r="39" spans="2:8" ht="15">
      <c r="B39" s="45">
        <v>36</v>
      </c>
      <c r="C39" s="46">
        <f>'школы девушки'!G181</f>
        <v>0.013253472222222222</v>
      </c>
      <c r="D39" s="43">
        <v>35</v>
      </c>
      <c r="E39" s="42"/>
      <c r="F39" s="54">
        <v>49</v>
      </c>
      <c r="G39" s="46" t="e">
        <f>#REF!</f>
        <v>#REF!</v>
      </c>
      <c r="H39" s="43">
        <v>19</v>
      </c>
    </row>
    <row r="40" spans="2:8" ht="15">
      <c r="B40" s="45">
        <v>26</v>
      </c>
      <c r="C40" s="44">
        <f>'школы девушки'!G117</f>
        <v>0.01503935185185185</v>
      </c>
      <c r="D40" s="43">
        <v>36</v>
      </c>
      <c r="E40" s="42"/>
      <c r="F40" s="54">
        <v>50</v>
      </c>
      <c r="G40" s="46" t="e">
        <f>#REF!</f>
        <v>#REF!</v>
      </c>
      <c r="H40" s="43">
        <v>34</v>
      </c>
    </row>
    <row r="41" spans="2:8" ht="15">
      <c r="B41" s="45">
        <v>17</v>
      </c>
      <c r="C41" s="44">
        <f>'школы девушки'!G61</f>
        <v>0.016105324074074074</v>
      </c>
      <c r="D41" s="43">
        <v>37</v>
      </c>
      <c r="E41" s="42"/>
      <c r="F41" s="54">
        <v>51</v>
      </c>
      <c r="G41" s="46" t="e">
        <f>#REF!</f>
        <v>#REF!</v>
      </c>
      <c r="H41" s="43">
        <v>15</v>
      </c>
    </row>
    <row r="42" spans="2:8" ht="15">
      <c r="B42" s="45">
        <v>34</v>
      </c>
      <c r="C42" s="44">
        <f>'школы девушки'!G173</f>
        <v>0.014598379629629628</v>
      </c>
      <c r="D42" s="43">
        <v>38</v>
      </c>
      <c r="E42" s="42"/>
      <c r="F42" s="54">
        <v>52</v>
      </c>
      <c r="G42" s="46" t="e">
        <f>#REF!</f>
        <v>#REF!</v>
      </c>
      <c r="H42" s="43">
        <v>23</v>
      </c>
    </row>
    <row r="43" spans="2:8" ht="15">
      <c r="B43" s="45">
        <v>20</v>
      </c>
      <c r="C43" s="44">
        <f>'школы девушки'!G85</f>
        <v>200.00861111111112</v>
      </c>
      <c r="D43" s="43">
        <v>39</v>
      </c>
      <c r="E43" s="42"/>
      <c r="F43" s="54">
        <v>53</v>
      </c>
      <c r="G43" s="46" t="e">
        <f>#REF!</f>
        <v>#REF!</v>
      </c>
      <c r="H43" s="43">
        <v>37</v>
      </c>
    </row>
    <row r="44" spans="2:8" ht="15">
      <c r="B44" s="45">
        <v>46</v>
      </c>
      <c r="C44" s="44">
        <f>'школы девушки'!G253</f>
        <v>0.019439814814814813</v>
      </c>
      <c r="D44" s="43">
        <v>40</v>
      </c>
      <c r="E44" s="42"/>
      <c r="F44" s="54">
        <v>55</v>
      </c>
      <c r="G44" s="46" t="e">
        <f>#REF!</f>
        <v>#REF!</v>
      </c>
      <c r="H44" s="43">
        <v>43</v>
      </c>
    </row>
    <row r="45" spans="2:8" ht="15">
      <c r="B45" s="45">
        <v>38</v>
      </c>
      <c r="C45" s="44">
        <f>'школы девушки'!G189</f>
        <v>0.01739351851851852</v>
      </c>
      <c r="D45" s="43">
        <v>41</v>
      </c>
      <c r="E45" s="42"/>
      <c r="F45" s="54">
        <v>56</v>
      </c>
      <c r="G45" s="46" t="e">
        <f>#REF!</f>
        <v>#REF!</v>
      </c>
      <c r="H45" s="43">
        <v>9</v>
      </c>
    </row>
    <row r="46" spans="2:8" ht="15">
      <c r="B46" s="45">
        <v>53</v>
      </c>
      <c r="C46" s="44">
        <f>'школы девушки'!G309</f>
        <v>0.016414351851851854</v>
      </c>
      <c r="D46" s="43">
        <v>42</v>
      </c>
      <c r="E46" s="42"/>
      <c r="F46" s="45">
        <v>58</v>
      </c>
      <c r="G46" s="44" t="e">
        <f>#REF!</f>
        <v>#REF!</v>
      </c>
      <c r="H46" s="3"/>
    </row>
    <row r="47" spans="2:8" ht="15">
      <c r="B47" s="45">
        <v>24</v>
      </c>
      <c r="C47" s="44">
        <f>'школы девушки'!G109</f>
        <v>0.01460648148148148</v>
      </c>
      <c r="D47" s="43">
        <v>43</v>
      </c>
      <c r="E47" s="42"/>
      <c r="F47" s="54">
        <v>59</v>
      </c>
      <c r="G47" s="46" t="e">
        <f>#REF!</f>
        <v>#REF!</v>
      </c>
      <c r="H47" s="43">
        <v>27</v>
      </c>
    </row>
    <row r="48" spans="2:8" ht="15">
      <c r="B48" s="45">
        <v>18</v>
      </c>
      <c r="C48" s="44">
        <f>'школы девушки'!G69</f>
        <v>0.014508101851851854</v>
      </c>
      <c r="D48" s="43"/>
      <c r="E48" s="42"/>
      <c r="F48" s="45">
        <v>63</v>
      </c>
      <c r="G48" s="44" t="e">
        <f>#REF!</f>
        <v>#REF!</v>
      </c>
      <c r="H48" s="3"/>
    </row>
    <row r="49" spans="2:8" ht="15">
      <c r="B49" s="45">
        <v>40</v>
      </c>
      <c r="C49" s="44">
        <f>'школы девушки'!G205</f>
        <v>0.015085648148148148</v>
      </c>
      <c r="D49" s="43"/>
      <c r="E49" s="42"/>
      <c r="F49" s="54">
        <v>67</v>
      </c>
      <c r="G49" s="46" t="e">
        <f>#REF!</f>
        <v>#REF!</v>
      </c>
      <c r="H49" s="43">
        <v>26</v>
      </c>
    </row>
    <row r="50" spans="2:8" ht="15">
      <c r="B50" s="45">
        <v>58</v>
      </c>
      <c r="C50" s="44">
        <f>'школы девушки'!G333</f>
      </c>
      <c r="D50" s="43"/>
      <c r="E50" s="42"/>
      <c r="F50" s="54">
        <v>75</v>
      </c>
      <c r="G50" s="46" t="e">
        <f>#REF!</f>
        <v>#REF!</v>
      </c>
      <c r="H50" s="43">
        <v>30</v>
      </c>
    </row>
    <row r="51" spans="2:8" ht="15">
      <c r="B51" s="45">
        <v>63</v>
      </c>
      <c r="C51" s="44">
        <f>'школы девушки'!G349</f>
      </c>
      <c r="D51" s="43"/>
      <c r="E51" s="42"/>
      <c r="F51" s="54" t="s">
        <v>20</v>
      </c>
      <c r="G51" s="46" t="e">
        <f>#REF!</f>
        <v>#REF!</v>
      </c>
      <c r="H51" s="43">
        <v>20</v>
      </c>
    </row>
    <row r="52" spans="2:8" ht="15">
      <c r="B52" s="45" t="s">
        <v>14</v>
      </c>
      <c r="C52" s="44">
        <f>'школы девушки'!G373</f>
      </c>
      <c r="D52" s="43"/>
      <c r="E52" s="42"/>
      <c r="F52" s="45" t="s">
        <v>14</v>
      </c>
      <c r="G52" s="44" t="e">
        <f>#REF!</f>
        <v>#REF!</v>
      </c>
      <c r="H52" s="3"/>
    </row>
  </sheetData>
  <sheetProtection selectLockedCells="1" selectUnlockedCells="1"/>
  <autoFilter ref="F4:H4">
    <sortState ref="F5:H52">
      <sortCondition sortBy="value" ref="F5:F52"/>
    </sortState>
  </autoFilter>
  <mergeCells count="2">
    <mergeCell ref="B2:D2"/>
    <mergeCell ref="F2:H2"/>
  </mergeCells>
  <printOptions/>
  <pageMargins left="0.1968503937007874" right="0.1968503937007874" top="0.1968503937007874" bottom="0.1968503937007874"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Елена</cp:lastModifiedBy>
  <cp:lastPrinted>2018-09-22T08:40:13Z</cp:lastPrinted>
  <dcterms:created xsi:type="dcterms:W3CDTF">2014-02-14T19:28:14Z</dcterms:created>
  <dcterms:modified xsi:type="dcterms:W3CDTF">2018-09-24T16:30:47Z</dcterms:modified>
  <cp:category/>
  <cp:version/>
  <cp:contentType/>
  <cp:contentStatus/>
</cp:coreProperties>
</file>